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 Files as of 03 May 2023\APP_PPMP FY 2023\"/>
    </mc:Choice>
  </mc:AlternateContent>
  <xr:revisionPtr revIDLastSave="0" documentId="13_ncr:1_{1634CEAE-59F0-4EE0-875A-37C4239082DE}" xr6:coauthVersionLast="47" xr6:coauthVersionMax="47" xr10:uidLastSave="{00000000-0000-0000-0000-000000000000}"/>
  <bookViews>
    <workbookView xWindow="-120" yWindow="-120" windowWidth="29040" windowHeight="15840" tabRatio="800" firstSheet="3" activeTab="3" xr2:uid="{00000000-000D-0000-FFFF-FFFF00000000}"/>
  </bookViews>
  <sheets>
    <sheet name="APP" sheetId="7" state="hidden" r:id="rId1"/>
    <sheet name="PPMP" sheetId="10" state="hidden" r:id="rId2"/>
    <sheet name="SPI" sheetId="11" state="hidden" r:id="rId3"/>
    <sheet name="APP FY 2023 Con't" sheetId="21" r:id="rId4"/>
    <sheet name="PPMP FY 2023 Con't" sheetId="25" r:id="rId5"/>
    <sheet name="SPI FY 2023 Con't" sheetId="23" r:id="rId6"/>
  </sheets>
  <definedNames>
    <definedName name="_xlnm.Print_Area" localSheetId="0">APP!$A$1:$N$42</definedName>
    <definedName name="_xlnm.Print_Area" localSheetId="3">'APP FY 2023 Con''t'!$A$1:$N$26</definedName>
    <definedName name="_xlnm.Print_Area" localSheetId="1">PPMP!$A$1:$U$647</definedName>
    <definedName name="_xlnm.Print_Area" localSheetId="4">'PPMP FY 2023 Con''t'!$A$1:$U$100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1" l="1"/>
  <c r="H11" i="25"/>
  <c r="E12" i="23"/>
  <c r="M18" i="21" l="1"/>
  <c r="E11" i="23"/>
  <c r="B16" i="23"/>
  <c r="E16" i="23" s="1"/>
  <c r="E17" i="23" s="1"/>
  <c r="B11" i="23"/>
  <c r="J76" i="25"/>
  <c r="H62" i="25"/>
  <c r="H61" i="25" s="1"/>
  <c r="H60" i="25" s="1"/>
  <c r="H59" i="25"/>
  <c r="H58" i="25"/>
  <c r="H57" i="25" s="1"/>
  <c r="H56" i="25" s="1"/>
  <c r="H39" i="25"/>
  <c r="H38" i="25" s="1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40" i="25"/>
  <c r="H10" i="25" l="1"/>
  <c r="H76" i="25" s="1"/>
  <c r="L18" i="21" l="1"/>
  <c r="K14" i="21"/>
  <c r="K18" i="21" s="1"/>
  <c r="K15" i="21"/>
  <c r="K13" i="21"/>
  <c r="H75" i="25"/>
  <c r="H74" i="25"/>
  <c r="H73" i="25"/>
  <c r="H72" i="25"/>
  <c r="H71" i="25"/>
  <c r="H70" i="25"/>
  <c r="H69" i="25"/>
  <c r="H68" i="25"/>
  <c r="H65" i="25"/>
  <c r="H64" i="25" s="1"/>
  <c r="H63" i="25" s="1"/>
  <c r="R11" i="23"/>
  <c r="H67" i="25" l="1"/>
  <c r="H66" i="25" s="1"/>
  <c r="K17" i="21"/>
  <c r="K16" i="21" l="1"/>
  <c r="Q16" i="23" l="1"/>
  <c r="M16" i="23"/>
  <c r="R12" i="23" l="1"/>
  <c r="R16" i="23"/>
  <c r="G12" i="11" l="1"/>
  <c r="H472" i="10"/>
  <c r="O20" i="11" l="1"/>
  <c r="N20" i="11"/>
  <c r="K20" i="11"/>
  <c r="M20" i="11" s="1"/>
  <c r="H20" i="11"/>
  <c r="G20" i="11"/>
  <c r="F20" i="11"/>
  <c r="C20" i="11"/>
  <c r="E20" i="11" s="1"/>
  <c r="O13" i="11"/>
  <c r="O12" i="11"/>
  <c r="N13" i="11"/>
  <c r="N12" i="11"/>
  <c r="L12" i="11"/>
  <c r="K13" i="11"/>
  <c r="K12" i="11"/>
  <c r="J12" i="11"/>
  <c r="H13" i="11"/>
  <c r="H12" i="11"/>
  <c r="G13" i="11"/>
  <c r="F13" i="11"/>
  <c r="F12" i="11"/>
  <c r="D12" i="11"/>
  <c r="C13" i="11"/>
  <c r="C12" i="11"/>
  <c r="B12" i="11"/>
  <c r="B11" i="11"/>
  <c r="Q18" i="11"/>
  <c r="M18" i="11"/>
  <c r="I18" i="11"/>
  <c r="I20" i="11" l="1"/>
  <c r="Q20" i="11"/>
  <c r="R20" i="11" l="1"/>
  <c r="H313" i="10"/>
  <c r="H314" i="10"/>
  <c r="H315" i="10"/>
  <c r="H316" i="10"/>
  <c r="H317" i="10"/>
  <c r="H312" i="10"/>
  <c r="H311" i="10" l="1"/>
  <c r="H294" i="10"/>
  <c r="H293" i="10" s="1"/>
  <c r="H292" i="10" s="1"/>
  <c r="J623" i="10"/>
  <c r="L12" i="7" l="1"/>
  <c r="K12" i="7" s="1"/>
  <c r="H493" i="10"/>
  <c r="H494" i="10"/>
  <c r="H495" i="10"/>
  <c r="H496" i="10"/>
  <c r="H497" i="10"/>
  <c r="H492" i="10"/>
  <c r="H491" i="10" l="1"/>
  <c r="K623" i="10"/>
  <c r="L623" i="10"/>
  <c r="M623" i="10"/>
  <c r="N623" i="10"/>
  <c r="O623" i="10"/>
  <c r="P623" i="10"/>
  <c r="Q623" i="10"/>
  <c r="R623" i="10"/>
  <c r="S623" i="10"/>
  <c r="T623" i="10"/>
  <c r="U623" i="10"/>
  <c r="H583" i="10" l="1"/>
  <c r="H582" i="10"/>
  <c r="H592" i="10"/>
  <c r="H591" i="10"/>
  <c r="H590" i="10"/>
  <c r="H589" i="10"/>
  <c r="H587" i="10"/>
  <c r="H586" i="10"/>
  <c r="H585" i="10" s="1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64" i="10"/>
  <c r="H581" i="10" l="1"/>
  <c r="H580" i="10" s="1"/>
  <c r="H588" i="10"/>
  <c r="H584" i="10" s="1"/>
  <c r="H563" i="10"/>
  <c r="H558" i="10"/>
  <c r="H559" i="10"/>
  <c r="H560" i="10"/>
  <c r="H561" i="10"/>
  <c r="H562" i="10"/>
  <c r="H557" i="10"/>
  <c r="M30" i="7" l="1"/>
  <c r="K30" i="7" s="1"/>
  <c r="M29" i="7"/>
  <c r="K29" i="7" s="1"/>
  <c r="H556" i="10"/>
  <c r="H555" i="10" s="1"/>
  <c r="M28" i="7" l="1"/>
  <c r="K28" i="7" s="1"/>
  <c r="I638" i="10"/>
  <c r="H310" i="10"/>
  <c r="H309" i="10"/>
  <c r="H308" i="10"/>
  <c r="H307" i="10"/>
  <c r="H306" i="10" l="1"/>
  <c r="H506" i="10" l="1"/>
  <c r="H509" i="10"/>
  <c r="H508" i="10" s="1"/>
  <c r="H507" i="10" s="1"/>
  <c r="H515" i="10"/>
  <c r="H514" i="10" s="1"/>
  <c r="H513" i="10" s="1"/>
  <c r="H505" i="10"/>
  <c r="H504" i="10"/>
  <c r="H503" i="10"/>
  <c r="H512" i="10"/>
  <c r="H511" i="10" s="1"/>
  <c r="H510" i="10" s="1"/>
  <c r="I637" i="10" l="1"/>
  <c r="L22" i="7"/>
  <c r="K22" i="7" s="1"/>
  <c r="L21" i="7"/>
  <c r="K21" i="7" s="1"/>
  <c r="L23" i="7"/>
  <c r="K23" i="7" s="1"/>
  <c r="H619" i="10"/>
  <c r="H618" i="10" s="1"/>
  <c r="H622" i="10"/>
  <c r="H621" i="10"/>
  <c r="H617" i="10"/>
  <c r="H616" i="10" s="1"/>
  <c r="H615" i="10"/>
  <c r="H614" i="10" s="1"/>
  <c r="H611" i="10"/>
  <c r="H612" i="10"/>
  <c r="H610" i="10"/>
  <c r="H607" i="10"/>
  <c r="H608" i="10"/>
  <c r="H606" i="10"/>
  <c r="H602" i="10"/>
  <c r="H603" i="10"/>
  <c r="H604" i="10"/>
  <c r="H601" i="10"/>
  <c r="H597" i="10"/>
  <c r="H598" i="10"/>
  <c r="H596" i="10"/>
  <c r="H620" i="10" l="1"/>
  <c r="H613" i="10" s="1"/>
  <c r="H595" i="10"/>
  <c r="H600" i="10"/>
  <c r="H605" i="10"/>
  <c r="H609" i="10"/>
  <c r="H599" i="10" l="1"/>
  <c r="H594" i="10" s="1"/>
  <c r="M33" i="7" l="1"/>
  <c r="K33" i="7" s="1"/>
  <c r="I639" i="10"/>
  <c r="H553" i="10"/>
  <c r="H552" i="10" s="1"/>
  <c r="H551" i="10" s="1"/>
  <c r="M34" i="7" l="1"/>
  <c r="L26" i="7"/>
  <c r="K26" i="7" s="1"/>
  <c r="H548" i="10"/>
  <c r="H549" i="10"/>
  <c r="H550" i="10"/>
  <c r="H547" i="10"/>
  <c r="H545" i="10"/>
  <c r="G544" i="10" s="1"/>
  <c r="H544" i="10" s="1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18" i="10"/>
  <c r="H502" i="10"/>
  <c r="H501" i="10" s="1"/>
  <c r="H500" i="10"/>
  <c r="H499" i="10" s="1"/>
  <c r="H483" i="10"/>
  <c r="H484" i="10"/>
  <c r="H485" i="10"/>
  <c r="H486" i="10"/>
  <c r="H487" i="10"/>
  <c r="H488" i="10"/>
  <c r="H489" i="10"/>
  <c r="H490" i="10"/>
  <c r="H482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3" i="10"/>
  <c r="H474" i="10"/>
  <c r="H475" i="10"/>
  <c r="H476" i="10"/>
  <c r="H477" i="10"/>
  <c r="H478" i="10"/>
  <c r="H479" i="10"/>
  <c r="H480" i="10"/>
  <c r="H446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28" i="10"/>
  <c r="G481" i="10" l="1"/>
  <c r="H498" i="10"/>
  <c r="G546" i="10"/>
  <c r="H546" i="10" s="1"/>
  <c r="H543" i="10" s="1"/>
  <c r="H517" i="10"/>
  <c r="H516" i="10" s="1"/>
  <c r="L24" i="7" s="1"/>
  <c r="K24" i="7" s="1"/>
  <c r="H481" i="10"/>
  <c r="G445" i="10"/>
  <c r="G427" i="10"/>
  <c r="H427" i="10" s="1"/>
  <c r="H426" i="10" s="1"/>
  <c r="H420" i="10"/>
  <c r="H421" i="10"/>
  <c r="H422" i="10"/>
  <c r="H423" i="10"/>
  <c r="H424" i="10"/>
  <c r="H425" i="10"/>
  <c r="H419" i="10"/>
  <c r="H417" i="10"/>
  <c r="L18" i="7" l="1"/>
  <c r="K18" i="7" s="1"/>
  <c r="L25" i="7"/>
  <c r="K25" i="7" s="1"/>
  <c r="L20" i="7"/>
  <c r="K20" i="7" s="1"/>
  <c r="H445" i="10"/>
  <c r="H444" i="10" s="1"/>
  <c r="G418" i="10"/>
  <c r="H418" i="10" s="1"/>
  <c r="H414" i="10"/>
  <c r="H415" i="10"/>
  <c r="H416" i="10"/>
  <c r="H413" i="10"/>
  <c r="H409" i="10"/>
  <c r="H410" i="10"/>
  <c r="H411" i="10"/>
  <c r="H408" i="10"/>
  <c r="H397" i="10"/>
  <c r="H396" i="10"/>
  <c r="H393" i="10"/>
  <c r="H394" i="10"/>
  <c r="H392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77" i="10"/>
  <c r="H401" i="10"/>
  <c r="H402" i="10"/>
  <c r="H403" i="10"/>
  <c r="H404" i="10"/>
  <c r="H405" i="10"/>
  <c r="H406" i="10"/>
  <c r="H400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63" i="10"/>
  <c r="H352" i="10"/>
  <c r="H353" i="10"/>
  <c r="H354" i="10"/>
  <c r="H355" i="10"/>
  <c r="H356" i="10"/>
  <c r="H357" i="10"/>
  <c r="H358" i="10"/>
  <c r="H359" i="10"/>
  <c r="H360" i="10"/>
  <c r="H361" i="10"/>
  <c r="H351" i="10"/>
  <c r="H348" i="10"/>
  <c r="H349" i="10"/>
  <c r="H347" i="10"/>
  <c r="H336" i="10"/>
  <c r="H337" i="10"/>
  <c r="H338" i="10"/>
  <c r="H339" i="10"/>
  <c r="H340" i="10"/>
  <c r="H341" i="10"/>
  <c r="H342" i="10"/>
  <c r="H343" i="10"/>
  <c r="H344" i="10"/>
  <c r="H345" i="10"/>
  <c r="H335" i="10"/>
  <c r="H323" i="10"/>
  <c r="H324" i="10"/>
  <c r="H325" i="10"/>
  <c r="H326" i="10"/>
  <c r="H327" i="10"/>
  <c r="H328" i="10"/>
  <c r="H329" i="10"/>
  <c r="H330" i="10"/>
  <c r="H331" i="10"/>
  <c r="H332" i="10"/>
  <c r="H333" i="10"/>
  <c r="H322" i="10"/>
  <c r="L19" i="7" l="1"/>
  <c r="G334" i="10"/>
  <c r="G407" i="10"/>
  <c r="H407" i="10" s="1"/>
  <c r="G412" i="10"/>
  <c r="H412" i="10" s="1"/>
  <c r="H391" i="10"/>
  <c r="H395" i="10"/>
  <c r="G376" i="10"/>
  <c r="G399" i="10"/>
  <c r="H399" i="10" s="1"/>
  <c r="H350" i="10"/>
  <c r="G346" i="10"/>
  <c r="H346" i="10" s="1"/>
  <c r="G362" i="10"/>
  <c r="H362" i="10" s="1"/>
  <c r="G321" i="10"/>
  <c r="H321" i="10" s="1"/>
  <c r="D19" i="11" l="1"/>
  <c r="L16" i="7"/>
  <c r="K16" i="7" s="1"/>
  <c r="L15" i="7"/>
  <c r="K15" i="7" s="1"/>
  <c r="H376" i="10"/>
  <c r="B19" i="11"/>
  <c r="O19" i="11"/>
  <c r="L19" i="11"/>
  <c r="H19" i="11"/>
  <c r="K19" i="7"/>
  <c r="H334" i="10"/>
  <c r="H398" i="10"/>
  <c r="H390" i="10"/>
  <c r="L17" i="7" l="1"/>
  <c r="K17" i="7" s="1"/>
  <c r="H320" i="10"/>
  <c r="H319" i="10"/>
  <c r="H303" i="10"/>
  <c r="H304" i="10"/>
  <c r="H302" i="10"/>
  <c r="H298" i="10"/>
  <c r="H299" i="10"/>
  <c r="H300" i="10"/>
  <c r="H297" i="10"/>
  <c r="H318" i="10" l="1"/>
  <c r="H305" i="10" s="1"/>
  <c r="H301" i="10"/>
  <c r="H296" i="10"/>
  <c r="B18" i="11" s="1"/>
  <c r="E18" i="11" s="1"/>
  <c r="R18" i="11" s="1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35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01" i="10"/>
  <c r="H193" i="10"/>
  <c r="H194" i="10"/>
  <c r="H195" i="10"/>
  <c r="H196" i="10"/>
  <c r="H197" i="10"/>
  <c r="H198" i="10"/>
  <c r="H199" i="10"/>
  <c r="H192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73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45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23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00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69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38" i="10"/>
  <c r="H36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12" i="10"/>
  <c r="L14" i="7" l="1"/>
  <c r="K14" i="7" s="1"/>
  <c r="G172" i="10"/>
  <c r="H295" i="10"/>
  <c r="H234" i="10"/>
  <c r="H191" i="10"/>
  <c r="H200" i="10"/>
  <c r="H144" i="10"/>
  <c r="H122" i="10"/>
  <c r="H68" i="10"/>
  <c r="H99" i="10"/>
  <c r="H37" i="10"/>
  <c r="H11" i="10"/>
  <c r="C19" i="11" l="1"/>
  <c r="E19" i="11" s="1"/>
  <c r="E21" i="11" s="1"/>
  <c r="F19" i="11"/>
  <c r="L13" i="7"/>
  <c r="K13" i="7" s="1"/>
  <c r="G19" i="11"/>
  <c r="N19" i="11"/>
  <c r="Q19" i="11" s="1"/>
  <c r="Q21" i="11" s="1"/>
  <c r="J19" i="11"/>
  <c r="H172" i="10"/>
  <c r="K19" i="11"/>
  <c r="H10" i="10"/>
  <c r="I19" i="11" l="1"/>
  <c r="I21" i="11" s="1"/>
  <c r="Q17" i="23"/>
  <c r="I635" i="10"/>
  <c r="I640" i="10" s="1"/>
  <c r="I642" i="10" s="1"/>
  <c r="M19" i="11"/>
  <c r="M21" i="11" s="1"/>
  <c r="R21" i="11" s="1"/>
  <c r="L11" i="7"/>
  <c r="H623" i="10"/>
  <c r="I13" i="11"/>
  <c r="R17" i="23" l="1"/>
  <c r="R19" i="11"/>
  <c r="K11" i="7"/>
  <c r="K34" i="7" s="1"/>
  <c r="L34" i="7"/>
  <c r="Q12" i="11"/>
  <c r="Q13" i="11"/>
  <c r="M12" i="11"/>
  <c r="M13" i="11"/>
  <c r="I12" i="11"/>
  <c r="I14" i="11" s="1"/>
  <c r="E12" i="11"/>
  <c r="E13" i="11"/>
  <c r="E11" i="11"/>
  <c r="E14" i="11" l="1"/>
  <c r="M14" i="11"/>
  <c r="Q14" i="11"/>
  <c r="R14" i="11" s="1"/>
  <c r="R13" i="11"/>
  <c r="R12" i="11"/>
  <c r="R11" i="11"/>
</calcChain>
</file>

<file path=xl/sharedStrings.xml><?xml version="1.0" encoding="utf-8"?>
<sst xmlns="http://schemas.openxmlformats.org/spreadsheetml/2006/main" count="1898" uniqueCount="628">
  <si>
    <t>L/Nr</t>
  </si>
  <si>
    <t>General Description</t>
  </si>
  <si>
    <t>End user</t>
  </si>
  <si>
    <t>Qty/Size</t>
  </si>
  <si>
    <t>Procurement Schedule</t>
  </si>
  <si>
    <t>MOOE</t>
  </si>
  <si>
    <t>Total</t>
  </si>
  <si>
    <t>CO</t>
  </si>
  <si>
    <t>Approved By:</t>
  </si>
  <si>
    <t>H E A D Q U A R T E R S</t>
  </si>
  <si>
    <t>Fort Andres Bonifacio, Metro Manila</t>
  </si>
  <si>
    <t>Line Item Nr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</si>
  <si>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</si>
  <si>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</si>
  <si>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</si>
  <si>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</si>
  <si>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</si>
  <si>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</si>
  <si>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</si>
  <si>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</si>
  <si>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</si>
  <si>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(Brief Description of Program/Project)</t>
  </si>
  <si>
    <t>Prepared By:</t>
  </si>
  <si>
    <t>Recommended By:</t>
  </si>
  <si>
    <t xml:space="preserve">Code </t>
  </si>
  <si>
    <t xml:space="preserve">                  Estimated Budget                  </t>
  </si>
  <si>
    <t>J</t>
  </si>
  <si>
    <t>F</t>
  </si>
  <si>
    <t>M</t>
  </si>
  <si>
    <t>A</t>
  </si>
  <si>
    <t>S</t>
  </si>
  <si>
    <t>O</t>
  </si>
  <si>
    <t>N</t>
  </si>
  <si>
    <t>D</t>
  </si>
  <si>
    <t>Grand Total</t>
  </si>
  <si>
    <t>Code (PAP)</t>
  </si>
  <si>
    <t>Procurement
Project</t>
  </si>
  <si>
    <t>PMO/
End-User</t>
  </si>
  <si>
    <t>Method Procurement</t>
  </si>
  <si>
    <t>OFFICE OF THE ASSISTANT CHIEF OF STAFF FOR C4S, G6, PA</t>
  </si>
  <si>
    <t>Negotiated 53.9</t>
  </si>
  <si>
    <t>OFFICE OF THE ASSISTANT CHIEF OF STAFF FOR C4S, G6</t>
  </si>
  <si>
    <t>AC of S for C4S, G6</t>
  </si>
  <si>
    <t>Chief PBB, OG6, PA</t>
  </si>
  <si>
    <t>AC of S for C4S, G6, PA</t>
  </si>
  <si>
    <t>Commanding General, PA</t>
  </si>
  <si>
    <t>Brigadier  General   PA</t>
  </si>
  <si>
    <t>Public Bidding</t>
  </si>
  <si>
    <t>Fort Bonifacio, Metro Manila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</si>
  <si>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</si>
  <si>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</si>
  <si>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</si>
  <si>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</si>
  <si>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</si>
  <si>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</si>
  <si>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</si>
  <si>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</si>
  <si>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</si>
  <si>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</si>
  <si>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</si>
  <si>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</si>
  <si>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</si>
  <si>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</si>
  <si>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</si>
  <si>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</si>
  <si>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</si>
  <si>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</si>
  <si>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</si>
  <si>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</si>
  <si>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</si>
  <si>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Mode of Procurement</t>
  </si>
  <si>
    <t>5-02-13-050-07</t>
  </si>
  <si>
    <t>Chairperson, PABAC 2</t>
  </si>
  <si>
    <t>Direct Contracting</t>
  </si>
  <si>
    <t>5-02-03-210-07</t>
  </si>
  <si>
    <t>5-02-03-210-03</t>
  </si>
  <si>
    <t>5-02-03-210-09</t>
  </si>
  <si>
    <t>Project Procurement Management Plan (PPMP) CY 2023</t>
  </si>
  <si>
    <t>MOOE CY 2023</t>
  </si>
  <si>
    <t>5-02-05-030-00</t>
  </si>
  <si>
    <t>5-02-05-040-00</t>
  </si>
  <si>
    <t>Semi Expendable - Communication Equipment</t>
  </si>
  <si>
    <t>Semi Expendable - ICT Equipment</t>
  </si>
  <si>
    <t>GAA CY 2023</t>
  </si>
  <si>
    <t>Internet Subscription Exepnses</t>
  </si>
  <si>
    <t>Cable, Satellite, Telegraph, and Radio Subscription Expenses</t>
  </si>
  <si>
    <t>N/A</t>
  </si>
  <si>
    <t>PA-USARPAC Signal (C4S) Operations SMEE 23-1 (In-Country)</t>
  </si>
  <si>
    <t>ROMEO S BRAWNER JR</t>
  </si>
  <si>
    <t>Semi-Expendable - Military, Police and Security Equipment</t>
  </si>
  <si>
    <t>Procurement will be on 1st to 4th Qtr 2023</t>
  </si>
  <si>
    <t>CONSTANCIO M ESPINA II</t>
  </si>
  <si>
    <t>ALVIN     V    FLORES</t>
  </si>
  <si>
    <t xml:space="preserve">Colonel     GSC   (SC)     PA </t>
  </si>
  <si>
    <t>MAJ       (SC)      PA</t>
  </si>
  <si>
    <t>5-02-03-990-00</t>
  </si>
  <si>
    <t>Other Supplies and Materials Expenses</t>
  </si>
  <si>
    <t>Colonel     GSC  (SC)     PA</t>
  </si>
  <si>
    <t>Lieutenant General      PA</t>
  </si>
  <si>
    <t>5-02-02-010-01</t>
  </si>
  <si>
    <t>5-02-13-050-10</t>
  </si>
  <si>
    <t>Annual Procurement Plan (APP) CY 2023</t>
  </si>
  <si>
    <t>ICT Training Expenses</t>
  </si>
  <si>
    <t>ROLAN M GUSINALEM</t>
  </si>
  <si>
    <t>Memento for GOHAS</t>
  </si>
  <si>
    <t>Token for SME</t>
  </si>
  <si>
    <t>Customized Notebook w/ Pen</t>
  </si>
  <si>
    <t>Printer Ink (Colored/Black)</t>
  </si>
  <si>
    <t>Cert Holder</t>
  </si>
  <si>
    <t>Plaque of Appreciation</t>
  </si>
  <si>
    <t>Photo Paper</t>
  </si>
  <si>
    <t>Sticker Paper</t>
  </si>
  <si>
    <t>Specialty Board Paper for Certificate</t>
  </si>
  <si>
    <t>Alcohol (1 gallon)</t>
  </si>
  <si>
    <t>Face Mask (disposable)</t>
  </si>
  <si>
    <t>Face Shield</t>
  </si>
  <si>
    <t>Mini Alcohol Spray</t>
  </si>
  <si>
    <t>Pop Filter</t>
  </si>
  <si>
    <t>Bag (Supplies of Participants)</t>
  </si>
  <si>
    <t>Paper Towel</t>
  </si>
  <si>
    <t>Payment of Luna Hall</t>
  </si>
  <si>
    <t>Lunch</t>
  </si>
  <si>
    <t>PM Snacks</t>
  </si>
  <si>
    <t>Ice Breaker</t>
  </si>
  <si>
    <t>Cocktails after Closing Ceremony</t>
  </si>
  <si>
    <t>Cultural Tour</t>
  </si>
  <si>
    <t>G6 Hosted Dinner</t>
  </si>
  <si>
    <t>Van Rental (Tour)</t>
  </si>
  <si>
    <t>AM Snacks</t>
  </si>
  <si>
    <t>pcs</t>
  </si>
  <si>
    <t>sets</t>
  </si>
  <si>
    <t>pc</t>
  </si>
  <si>
    <t>packs</t>
  </si>
  <si>
    <t>box</t>
  </si>
  <si>
    <t>days</t>
  </si>
  <si>
    <t>pax</t>
  </si>
  <si>
    <t>lots</t>
  </si>
  <si>
    <t>Ink</t>
  </si>
  <si>
    <t>Wires and Cables</t>
  </si>
  <si>
    <t>Breakfast</t>
  </si>
  <si>
    <t>Dinner</t>
  </si>
  <si>
    <t>Drinks during Cocktails</t>
  </si>
  <si>
    <t>Janitorial</t>
  </si>
  <si>
    <t>Toll Fee</t>
  </si>
  <si>
    <t>Load (Broadband)</t>
  </si>
  <si>
    <t>Giveaways</t>
  </si>
  <si>
    <t>Billeting</t>
  </si>
  <si>
    <t>lot</t>
  </si>
  <si>
    <t>PA-USARPAC Signal (C4S) Operations SMEE 23-2 (In-Country)</t>
  </si>
  <si>
    <t>PA-USARPAC Cybersecurity SMEE (In-Country)</t>
  </si>
  <si>
    <t>Payment of Ricarte Hall</t>
  </si>
  <si>
    <t>ICT Requirements</t>
  </si>
  <si>
    <t>PA-USARPAC IT SMEE (In-Country)</t>
  </si>
  <si>
    <t>AM Snacks (5 Days)</t>
  </si>
  <si>
    <t>Lunch (5 Days)</t>
  </si>
  <si>
    <t>PM Snacks (5 Days)</t>
  </si>
  <si>
    <t>day</t>
  </si>
  <si>
    <t>C4S Capability Development Workshop</t>
  </si>
  <si>
    <t>Memento for Lecturers</t>
  </si>
  <si>
    <t>Token Participants</t>
  </si>
  <si>
    <t>Alcohol (pump)</t>
  </si>
  <si>
    <t>Venue Rental (Jalandoni and Ricarte)</t>
  </si>
  <si>
    <t>Tarpauline</t>
  </si>
  <si>
    <t>Flashdrive</t>
  </si>
  <si>
    <t>Honoraria for Lecturers</t>
  </si>
  <si>
    <t>Ballpen</t>
  </si>
  <si>
    <t>Notebook</t>
  </si>
  <si>
    <t>Board Marker (red, blue, black)</t>
  </si>
  <si>
    <t>Long Brown Envelope</t>
  </si>
  <si>
    <t>Permanent Marker (blue, red, black)</t>
  </si>
  <si>
    <t>Breakfast (150 pax x 3 days)</t>
  </si>
  <si>
    <t>Snacks AM (150 pax x 3 days)</t>
  </si>
  <si>
    <t>Lunch (150 pax x 3 days)</t>
  </si>
  <si>
    <t>Snacks PM(150 pax x 3 days)</t>
  </si>
  <si>
    <t>Cocktails</t>
  </si>
  <si>
    <t>bottle</t>
  </si>
  <si>
    <t>Conduct of Cyber Exercises</t>
  </si>
  <si>
    <t>3in1 Router</t>
  </si>
  <si>
    <t>Masking Tape</t>
  </si>
  <si>
    <t>Bond Paper</t>
  </si>
  <si>
    <t>Printer Ink (Colored)</t>
  </si>
  <si>
    <t>Printer Ink (Black)</t>
  </si>
  <si>
    <t>Duct Tape</t>
  </si>
  <si>
    <t>15" Laptop Computer</t>
  </si>
  <si>
    <t>Printer</t>
  </si>
  <si>
    <t>HDMI Cables 15 Meters</t>
  </si>
  <si>
    <t>Microsoft Windows (Operating System)</t>
  </si>
  <si>
    <t>UTP Cable Cat6</t>
  </si>
  <si>
    <t>RJ45</t>
  </si>
  <si>
    <t>Lunch (Buffet)</t>
  </si>
  <si>
    <t>Dinner (Buffet)</t>
  </si>
  <si>
    <t>Snacks (AM and PM)</t>
  </si>
  <si>
    <t>rm</t>
  </si>
  <si>
    <t>rolls</t>
  </si>
  <si>
    <t>Cybersecurity Training (PA CTC)</t>
  </si>
  <si>
    <t>Laptop</t>
  </si>
  <si>
    <t>Anti Virus</t>
  </si>
  <si>
    <t>Microsoft Office</t>
  </si>
  <si>
    <t>Snacks AM</t>
  </si>
  <si>
    <t>Snacks PM</t>
  </si>
  <si>
    <t>Cybersecurity Summit</t>
  </si>
  <si>
    <t>Parchment Paper</t>
  </si>
  <si>
    <t>Memento for CS, PA and GOHAS</t>
  </si>
  <si>
    <t>ID Holder with ID Lace</t>
  </si>
  <si>
    <t>Token for Guest Speakers</t>
  </si>
  <si>
    <t>Specialty Paper (Certificates)</t>
  </si>
  <si>
    <t>Board Paper for ID</t>
  </si>
  <si>
    <t>Cell Card Expenses</t>
  </si>
  <si>
    <t>HDMI Cable</t>
  </si>
  <si>
    <t>Double "A" Battery</t>
  </si>
  <si>
    <t>1st Day - Breakfast</t>
  </si>
  <si>
    <t>2nd Day - Breakfast</t>
  </si>
  <si>
    <t>Airfare (PAMU Reps from Vis &amp; Min)</t>
  </si>
  <si>
    <t>Signal Consultative Workshop</t>
  </si>
  <si>
    <t>1ID (Manila to Pagadian)</t>
  </si>
  <si>
    <t>3ID (Manila to Roxas/Cebu)</t>
  </si>
  <si>
    <t>4ID (Manila to Cagayan de Oro)</t>
  </si>
  <si>
    <t>5ID (Manila to Cauayan)</t>
  </si>
  <si>
    <t>6ID (Manila to Cotabato)</t>
  </si>
  <si>
    <t>8ID (Manila to Tacloban)</t>
  </si>
  <si>
    <t>9ID (Manila to Naga)</t>
  </si>
  <si>
    <t>10ID (Manila to Davao)</t>
  </si>
  <si>
    <t>11ID (Manila to Zamboanga)</t>
  </si>
  <si>
    <t>11ID (Zamboanga to Jolo)</t>
  </si>
  <si>
    <t>1ID</t>
  </si>
  <si>
    <t>2ID</t>
  </si>
  <si>
    <t>3ID</t>
  </si>
  <si>
    <t>4ID</t>
  </si>
  <si>
    <t>5ID</t>
  </si>
  <si>
    <t>6ID</t>
  </si>
  <si>
    <t>7ID</t>
  </si>
  <si>
    <t>8ID</t>
  </si>
  <si>
    <t>9ID</t>
  </si>
  <si>
    <t>10ID</t>
  </si>
  <si>
    <t>11ID</t>
  </si>
  <si>
    <t>1ID (Pagadian to Manila )</t>
  </si>
  <si>
    <t>3ID (Roxas to Manila)</t>
  </si>
  <si>
    <t>4ID (Cagayan de Oro to Manila)</t>
  </si>
  <si>
    <t>5ID (Cauayan to Manila)</t>
  </si>
  <si>
    <t>6ID (Cotabato to Manila)</t>
  </si>
  <si>
    <t>8ID (Tacloban to Manila)</t>
  </si>
  <si>
    <t>9ID (Naga to Manila)</t>
  </si>
  <si>
    <t>10ID (Davao to Manila)</t>
  </si>
  <si>
    <t>11ID (Zamboanga to Manila)</t>
  </si>
  <si>
    <t>11ID (Jolo to Zamboanga)</t>
  </si>
  <si>
    <t>52EBDE</t>
  </si>
  <si>
    <t>Frame (210"X297"-A4)</t>
  </si>
  <si>
    <t>53EBDE</t>
  </si>
  <si>
    <t>54EBDE</t>
  </si>
  <si>
    <t>55EBDE</t>
  </si>
  <si>
    <t>Breakfast (Buffet)</t>
  </si>
  <si>
    <t>Medallion (GOHAS)</t>
  </si>
  <si>
    <t>Memento (GOHAS)</t>
  </si>
  <si>
    <t>Cybersecurity Resource Speakers (Tokens)</t>
  </si>
  <si>
    <t>Special Paper (Certificates) (210"X297"-A4)</t>
  </si>
  <si>
    <t>Semi-Expendable - Information and Communications Technology Equipment</t>
  </si>
  <si>
    <t>ICT Support to Newly Activated Units</t>
  </si>
  <si>
    <t>Desktop Computer with OS</t>
  </si>
  <si>
    <t>Laptop Computer</t>
  </si>
  <si>
    <t>Multimedia Projector</t>
  </si>
  <si>
    <t>Electronics Support to Newly Activated Units</t>
  </si>
  <si>
    <t>PAS</t>
  </si>
  <si>
    <t>GPS handheld</t>
  </si>
  <si>
    <t>Digital Camera</t>
  </si>
  <si>
    <t xml:space="preserve">Public Bidding </t>
  </si>
  <si>
    <t>External Drive</t>
  </si>
  <si>
    <t>Portable Optical Drive</t>
  </si>
  <si>
    <t>Electronics Refurbishment for Retraining Program</t>
  </si>
  <si>
    <t>Speaker stand</t>
  </si>
  <si>
    <t>12 Channel Trident mixer (BOE)</t>
  </si>
  <si>
    <t>Powered Speaker</t>
  </si>
  <si>
    <t>Microphone Cord ready made 10 mtrs</t>
  </si>
  <si>
    <t>XLR Male Connector</t>
  </si>
  <si>
    <t>XLR Female Connector</t>
  </si>
  <si>
    <t>Atlantic Pro Chairman</t>
  </si>
  <si>
    <t>Atlantic Pro Delegate</t>
  </si>
  <si>
    <t>Shure Microphone</t>
  </si>
  <si>
    <t>Desktop Computer (CRP)</t>
  </si>
  <si>
    <t>UPS</t>
  </si>
  <si>
    <t>Enhancement of Audio Visual System</t>
  </si>
  <si>
    <t>Amplifier</t>
  </si>
  <si>
    <t>Speaker</t>
  </si>
  <si>
    <t>Speaker Wall Bracket</t>
  </si>
  <si>
    <t>Central Console Unit</t>
  </si>
  <si>
    <t>Condenser Gooseneck Mic</t>
  </si>
  <si>
    <t>Wireless Microphone</t>
  </si>
  <si>
    <t>Dynamic Microphone</t>
  </si>
  <si>
    <t>AVR 10KVA</t>
  </si>
  <si>
    <t>TV Monitor</t>
  </si>
  <si>
    <t>UPS (KStar 2000VA)</t>
  </si>
  <si>
    <t>Microphone Stand</t>
  </si>
  <si>
    <t>Speaker Wire</t>
  </si>
  <si>
    <t>Microphone Cord</t>
  </si>
  <si>
    <t>XLR Male/ Female Socket</t>
  </si>
  <si>
    <t>XLR Male/ Female</t>
  </si>
  <si>
    <t>3.5mm to PL55 (20mtrs)</t>
  </si>
  <si>
    <t>roll</t>
  </si>
  <si>
    <t>Repair and Maintenance of Total Protection</t>
  </si>
  <si>
    <t>Total Lightning Protection System</t>
  </si>
  <si>
    <t>Soil Conductivity Materials</t>
  </si>
  <si>
    <t>Exothermic Weld Powder #90</t>
  </si>
  <si>
    <t>bags</t>
  </si>
  <si>
    <t>IS Support for PA Anniversary</t>
  </si>
  <si>
    <t>Speaker MTS10</t>
  </si>
  <si>
    <t>UPS (2000VA)</t>
  </si>
  <si>
    <t>Information System Refurbishment for Retraining Program</t>
  </si>
  <si>
    <t>Desktop Computer (BOE)</t>
  </si>
  <si>
    <t>Projector</t>
  </si>
  <si>
    <t>Desktop Computer (BRP)</t>
  </si>
  <si>
    <t>set</t>
  </si>
  <si>
    <t>Semi-Expendable - Communications Equipment</t>
  </si>
  <si>
    <t>Enhancement of Operations Centers</t>
  </si>
  <si>
    <t>Desktop</t>
  </si>
  <si>
    <t>MS Office</t>
  </si>
  <si>
    <t>Monitor (Smart TV)</t>
  </si>
  <si>
    <t>Dynamic Microphone (shure)</t>
  </si>
  <si>
    <t>Blue Force Tracking System</t>
  </si>
  <si>
    <t>Server License</t>
  </si>
  <si>
    <t>HPE DL360 Gen10 Intel Xeon-Silver 4114 Processor</t>
  </si>
  <si>
    <t>16GB RDIMM 2R 2666 MT/s</t>
  </si>
  <si>
    <t>Embedded 4-port 1GbE with optional HPE FlexibleLOM and/or standup cards</t>
  </si>
  <si>
    <t>HPE Smart Array P408i-a SR Gen10 12G SAS Modular Controller</t>
  </si>
  <si>
    <t>HPE 480GB SATA 6G Read Intensive LFF (3.5in)</t>
  </si>
  <si>
    <t>8 SFF HDD Bays</t>
  </si>
  <si>
    <t>2 PCIe: 1 x16 FH / 1 x8 LP</t>
  </si>
  <si>
    <t>HPE 500W Flex Slot Platinum Hot Plug Low Halogen Power Supply Kit</t>
  </si>
  <si>
    <t>Operating System</t>
  </si>
  <si>
    <t>Transport Case</t>
  </si>
  <si>
    <t>GPs Tracker Device (Satellite Based) with 1 year Subscription</t>
  </si>
  <si>
    <t>GPS Tracker Device (SIM Based) with 1 year subscription</t>
  </si>
  <si>
    <t>Communication Equipment Support to Newly Activated Units</t>
  </si>
  <si>
    <t>Satellite Phone, Handheld</t>
  </si>
  <si>
    <t>UHF/FM 40-100W Base Radio</t>
  </si>
  <si>
    <t>UHF/FM 2-10W Handheld Radio</t>
  </si>
  <si>
    <t>Communication Equipment for RRU</t>
  </si>
  <si>
    <t>UHF/FM HH Radio</t>
  </si>
  <si>
    <t>GPS Handheld</t>
  </si>
  <si>
    <t>Enhancement of Satellite Communications</t>
  </si>
  <si>
    <t>VSAT Equipment</t>
  </si>
  <si>
    <t>Subscription (1year/12 Months)</t>
  </si>
  <si>
    <t>Satellite Phone</t>
  </si>
  <si>
    <t>Subscription (1year)</t>
  </si>
  <si>
    <t>Battery Fabrication through 3D Printing</t>
  </si>
  <si>
    <t>3D Printer</t>
  </si>
  <si>
    <t>Filament</t>
  </si>
  <si>
    <t>Paint</t>
  </si>
  <si>
    <t>kls</t>
  </si>
  <si>
    <t>ltrs</t>
  </si>
  <si>
    <t>Commo System Refurbishment for Retraining Program</t>
  </si>
  <si>
    <t>UHF Base Radio (BOE)</t>
  </si>
  <si>
    <t>UHFHandheld Radio</t>
  </si>
  <si>
    <t>Battery</t>
  </si>
  <si>
    <t>RG8 Cable</t>
  </si>
  <si>
    <t>Satellite Phones</t>
  </si>
  <si>
    <t>Antenna for UHF Base Radios</t>
  </si>
  <si>
    <t>Headset for Handheld Radios</t>
  </si>
  <si>
    <t>Semi-Expendable - Military Police and Security Equipment</t>
  </si>
  <si>
    <t>CCTV Enhancement</t>
  </si>
  <si>
    <t>Network Video Recorder (NVR) 24 Channel</t>
  </si>
  <si>
    <t>Hard drive 4TB for NVR</t>
  </si>
  <si>
    <t>5MP Network Bullet IP Camera</t>
  </si>
  <si>
    <t>32MP IR Panoramic Outdoor Dome Camera</t>
  </si>
  <si>
    <t>18-Port Unmanaged Switch</t>
  </si>
  <si>
    <t>Pole Hoop Bracket for Security Outdoor Camera</t>
  </si>
  <si>
    <t>Hikvision DS-2CD6984G0-HIS 32MP PanoVu Series IR Panoramic Outdoor Dome Camera</t>
  </si>
  <si>
    <t>UPS APC BX625 CIMS</t>
  </si>
  <si>
    <t>LED TV</t>
  </si>
  <si>
    <t>Media Converter</t>
  </si>
  <si>
    <t>Pool Hope Bracket</t>
  </si>
  <si>
    <t>Outdoor Pole type Rack Cabinet</t>
  </si>
  <si>
    <t>Fiber Optic Cable</t>
  </si>
  <si>
    <t>STP Cable Cat6 305m (Heavy Duty)</t>
  </si>
  <si>
    <t>STP Cable</t>
  </si>
  <si>
    <t>mtrs</t>
  </si>
  <si>
    <t>Repair and Maintenance of PA UHF Repeater</t>
  </si>
  <si>
    <t>Solar Battery</t>
  </si>
  <si>
    <t>Bariloop Antenna</t>
  </si>
  <si>
    <t>20AH Change Controller</t>
  </si>
  <si>
    <t>16mm x 0.80m Eye Bolt - (Anchorage)</t>
  </si>
  <si>
    <t>190mm x 12mm Thick Plate (3" to 2.5")</t>
  </si>
  <si>
    <t>12mm A325 Bolt with N&amp;W</t>
  </si>
  <si>
    <t>12mm x 6.0m Square Bar (Ladder)</t>
  </si>
  <si>
    <t>Welding Rod</t>
  </si>
  <si>
    <t>6mm - 7 Strands x 2.10mm Guy Wire</t>
  </si>
  <si>
    <t>12mm Shackle Bolt</t>
  </si>
  <si>
    <t>3 Bolt Clamp HD (2-sets) on 8mm Guy Wire</t>
  </si>
  <si>
    <t>12mm Tumbuckle</t>
  </si>
  <si>
    <t>3-sets Clamp with Rope Thimble</t>
  </si>
  <si>
    <t>2 Bolt Clamp with Thimble</t>
  </si>
  <si>
    <t>Adjustable 3-Way Down Guy Ring Assembly</t>
  </si>
  <si>
    <t>Early Streamer Air Terminals, 100 mtrs</t>
  </si>
  <si>
    <t>5/8" Ground Rod x 3mtrs Copperweld</t>
  </si>
  <si>
    <t>Lightning Rod Copper Connector</t>
  </si>
  <si>
    <t>Ground Rod Connector</t>
  </si>
  <si>
    <t>Copper Wire Soft Drawn, 30mm2</t>
  </si>
  <si>
    <t>20mm PVC Pipe</t>
  </si>
  <si>
    <t>Royal Cord Wire, 3.5mm2, 2-Strand</t>
  </si>
  <si>
    <t>Nema 3R Enclosure with 30AT CB</t>
  </si>
  <si>
    <t>Hangers, Clamps &amp; Support</t>
  </si>
  <si>
    <t>Metal Primer</t>
  </si>
  <si>
    <t>Paint Thinner</t>
  </si>
  <si>
    <t>Paint Brush 3"</t>
  </si>
  <si>
    <t>Paint Brush 5"</t>
  </si>
  <si>
    <t>Solar Panel 100W</t>
  </si>
  <si>
    <t>RG58 Coaxial Cable</t>
  </si>
  <si>
    <t>RG8 Coaxial Cable</t>
  </si>
  <si>
    <t>RG6 Cable</t>
  </si>
  <si>
    <t>Connectors</t>
  </si>
  <si>
    <t>gal</t>
  </si>
  <si>
    <t>qtrs</t>
  </si>
  <si>
    <t>Repair and Maintenance of Fixed Communication</t>
  </si>
  <si>
    <t>Lashing Wire Clamp</t>
  </si>
  <si>
    <t>Grounding Wire # 14</t>
  </si>
  <si>
    <t>Grounding Rod (½ x 3")</t>
  </si>
  <si>
    <t>Discharge Element</t>
  </si>
  <si>
    <t>Terminal Lugs</t>
  </si>
  <si>
    <t>TW Green Wire 30mm2</t>
  </si>
  <si>
    <t>Exothermic Welding Connection</t>
  </si>
  <si>
    <t>Dyna Bolt 5/8</t>
  </si>
  <si>
    <t>Internet Subscription Expenses</t>
  </si>
  <si>
    <t>Internet Protocol Virtual Private Network (IPVPN) Subscription MITHI</t>
  </si>
  <si>
    <t>IPVPN Subscription</t>
  </si>
  <si>
    <t>Enhancement of Night Fighting System (NFS)</t>
  </si>
  <si>
    <t>Image Intensifier Tube</t>
  </si>
  <si>
    <t>Electronic Housing</t>
  </si>
  <si>
    <t>Eyecup</t>
  </si>
  <si>
    <t>Demist Shield</t>
  </si>
  <si>
    <t>Sacrificial window</t>
  </si>
  <si>
    <t>Neck Cord</t>
  </si>
  <si>
    <t>Carrying Case</t>
  </si>
  <si>
    <t>Carrying Case Strap</t>
  </si>
  <si>
    <t>Weapon Mount</t>
  </si>
  <si>
    <t>Head/Helmet Mount Adaptor</t>
  </si>
  <si>
    <t>Headmount Assembly</t>
  </si>
  <si>
    <t>Eyepiece Cover</t>
  </si>
  <si>
    <t>Eyecup Retainer</t>
  </si>
  <si>
    <t>Battery Housing Cap with Retainer</t>
  </si>
  <si>
    <t>Power Switch Knob</t>
  </si>
  <si>
    <t>Variable Gain Knob</t>
  </si>
  <si>
    <t>Eyepiece Lens Assy</t>
  </si>
  <si>
    <t>Objective Lens Assy</t>
  </si>
  <si>
    <t>Monocular Housing</t>
  </si>
  <si>
    <t>O-ring Eyepiece Lens Assy</t>
  </si>
  <si>
    <t>O-ring Main Housing</t>
  </si>
  <si>
    <t>O-ring Objective Lens Assy</t>
  </si>
  <si>
    <t>O-ring Batt Housing Cap</t>
  </si>
  <si>
    <t>O-ring Purge Screw</t>
  </si>
  <si>
    <t>Objective Lens Cap</t>
  </si>
  <si>
    <t>UHF Base Radio</t>
  </si>
  <si>
    <t>Terminal Head</t>
  </si>
  <si>
    <t>Ion Converter Module</t>
  </si>
  <si>
    <t>Brace Bracket 1/2 dia. S-40</t>
  </si>
  <si>
    <t>ICT Software Subscription</t>
  </si>
  <si>
    <t>5-02-99-070-01</t>
  </si>
  <si>
    <t>Renewal of Enterprise Anti-virus</t>
  </si>
  <si>
    <t>VPN Subscription MITHI</t>
  </si>
  <si>
    <t>VPN Subscription</t>
  </si>
  <si>
    <t>CAPITAL OUTLAY CY 2023</t>
  </si>
  <si>
    <t xml:space="preserve">Office Productivity </t>
  </si>
  <si>
    <t xml:space="preserve">Desktop Computer </t>
  </si>
  <si>
    <t>Multi-function Printer</t>
  </si>
  <si>
    <t>Information and Communications Technology Equipment</t>
  </si>
  <si>
    <t>5-06-04-050-03</t>
  </si>
  <si>
    <t>Server</t>
  </si>
  <si>
    <t>Desktop Computer</t>
  </si>
  <si>
    <t>PA Information System Development</t>
  </si>
  <si>
    <t>Enhancement of Reservist Personnel Management Information System</t>
  </si>
  <si>
    <t>Development of PA Program Objective Memorandum (POM) Management Information System (MIS)</t>
  </si>
  <si>
    <t xml:space="preserve">Server </t>
  </si>
  <si>
    <t>Enhancement of Army Training Management Information System</t>
  </si>
  <si>
    <t>UPS 6000 Watts</t>
  </si>
  <si>
    <t>Laptop Computer i7</t>
  </si>
  <si>
    <t>Laptop Computer i5</t>
  </si>
  <si>
    <t>Developers Workstation</t>
  </si>
  <si>
    <t>PA Cybersecurity Enhancement Project</t>
  </si>
  <si>
    <t>Cybersecurity SIEM</t>
  </si>
  <si>
    <t>Security Information and Event Management</t>
  </si>
  <si>
    <t xml:space="preserve">CSIRT Forensic Equipment </t>
  </si>
  <si>
    <t xml:space="preserve">Forensic Equipment </t>
  </si>
  <si>
    <t xml:space="preserve">R&amp;F Cyber Range Training </t>
  </si>
  <si>
    <t>Intrusion Detection System (IDS)/ Intrusion Prevention System (IPS) Equipment</t>
  </si>
  <si>
    <t xml:space="preserve">Network Security </t>
  </si>
  <si>
    <t xml:space="preserve">Packet Sniffing Tools </t>
  </si>
  <si>
    <t>Data Leak Prevention Tools</t>
  </si>
  <si>
    <t>VSAT Subscription</t>
  </si>
  <si>
    <t xml:space="preserve">Payment of VSAT Subscription </t>
  </si>
  <si>
    <t>Cable, Satellite, Telegraph and Radio Expenses</t>
  </si>
  <si>
    <t>Payment of PA Internet Bills (PANET)</t>
  </si>
  <si>
    <t>Payment of HPA Wi-Fi Network</t>
  </si>
  <si>
    <t>Payment of SaaS/PaaS Subscription (Roll-base)</t>
  </si>
  <si>
    <t xml:space="preserve">Payment PA Web Hosting </t>
  </si>
  <si>
    <t>Telephone Expense - Landline</t>
  </si>
  <si>
    <t>5-02-05-020-02</t>
  </si>
  <si>
    <t>Payment of Telephone Landline Bills</t>
  </si>
  <si>
    <t>Telephone Landline Bills</t>
  </si>
  <si>
    <t>R&amp;M of Communications Equipment</t>
  </si>
  <si>
    <t>R&amp;M of Military Police and Security Equipment</t>
  </si>
  <si>
    <t>units</t>
  </si>
  <si>
    <t>Web Camera 4K</t>
  </si>
  <si>
    <t>CAPITAL OUTLAY (MITHI) CY 2023</t>
  </si>
  <si>
    <t xml:space="preserve">Projector </t>
  </si>
  <si>
    <t>Sound System</t>
  </si>
  <si>
    <t>Sustainment of Newly completed facilities under TIKAS Project - 10ID, PA</t>
  </si>
  <si>
    <t>Sustainment of Newly completed facilities under TIKAS Project - 5ID, PA</t>
  </si>
  <si>
    <t>Television set</t>
  </si>
  <si>
    <t xml:space="preserve">CCTV Camera </t>
  </si>
  <si>
    <t>Speaker w/Amplifier/Mixer</t>
  </si>
  <si>
    <t xml:space="preserve">Television set </t>
  </si>
  <si>
    <t>Sustainment of Newly completed facilities under TIKAS Project - Cyber Bn &amp; NETBn, ASR, PA</t>
  </si>
  <si>
    <t>Cyber Bn/ NETBn</t>
  </si>
  <si>
    <t>Public Address System</t>
  </si>
  <si>
    <t>Television set 70"</t>
  </si>
  <si>
    <t>Television set 55"</t>
  </si>
  <si>
    <t>Television set 40"</t>
  </si>
  <si>
    <t>Desktop Computer i5</t>
  </si>
  <si>
    <t>Network Server</t>
  </si>
  <si>
    <t>Sustainment of Newly completed facilities under TIKAS Project - PAICoE, AIR, PA</t>
  </si>
  <si>
    <t>AIR</t>
  </si>
  <si>
    <t xml:space="preserve"> Smart LED TV Samsung  LED TV 40”</t>
  </si>
  <si>
    <t>Sennheizer D1 Wireless Microphone (Black)</t>
  </si>
  <si>
    <t>School Registration System (3pcs. ViewSonic 55” 4K UHD Interactive All-In-One</t>
  </si>
  <si>
    <t xml:space="preserve">Projector Screen Large 250" 16:9 Wall Mounted Canvas HD </t>
  </si>
  <si>
    <t>HP N270 27” Monitor</t>
  </si>
  <si>
    <t>LG Super UHD 4K HDR Smart LED TV 86”</t>
  </si>
  <si>
    <t>Smart LED TV Samsung UA65F8000 65"</t>
  </si>
  <si>
    <t>Samsung LED TV 40"</t>
  </si>
  <si>
    <t>Asus Vivo Book K571 Intel Core i7, 16GB RAM</t>
  </si>
  <si>
    <t>Projector Screen with stand 135”</t>
  </si>
  <si>
    <t>Epson L1455 A3 Wi-Fi Duplex All-In-One Tank Printer</t>
  </si>
  <si>
    <t>Lexmark MX622adhe Multifunction Monochrome Printer, 7", Grey (36S0920)</t>
  </si>
  <si>
    <t>Bosch Public System (6-speakers [30-watt] wall mounted)</t>
  </si>
  <si>
    <t>Sound System with speakers &amp; Wireless Discussion System</t>
  </si>
  <si>
    <t>Sony Shake X10 Components</t>
  </si>
  <si>
    <t>Yamaha STAGEPAS 600BT 680W Bluetooth PA System with Stands (2-speakers)</t>
  </si>
  <si>
    <t>unit</t>
  </si>
  <si>
    <t xml:space="preserve">Communication Equipment </t>
  </si>
  <si>
    <t>5-06-04-050-07</t>
  </si>
  <si>
    <t>Motorola DM4600e Base Station Digital (vhf-uhf radio)</t>
  </si>
  <si>
    <t>Motorola Base Radio Station (vhf-uhf) w/ antenna</t>
  </si>
  <si>
    <t>(Office Productivity) Enhancement of ICT Equipment MITHI</t>
  </si>
  <si>
    <t>HPAG6</t>
  </si>
  <si>
    <t>PAMU</t>
  </si>
  <si>
    <t>HPA</t>
  </si>
  <si>
    <t>RESCOM</t>
  </si>
  <si>
    <t>NETBn</t>
  </si>
  <si>
    <t>Cyber Bn</t>
  </si>
  <si>
    <t>PA-RTA Cyber Security SMEE (In-Country)</t>
  </si>
  <si>
    <t>5-02-03-210-02</t>
  </si>
  <si>
    <t>Airconditioning Unit</t>
  </si>
  <si>
    <t xml:space="preserve">Semi-Expendable - Office Equipment </t>
  </si>
  <si>
    <t xml:space="preserve">Router </t>
  </si>
  <si>
    <t xml:space="preserve">Wireless Router </t>
  </si>
  <si>
    <t xml:space="preserve">24 ports Management Switch </t>
  </si>
  <si>
    <t xml:space="preserve">24 ports Distribution Switch </t>
  </si>
  <si>
    <t>Wi-Fi Mesh</t>
  </si>
  <si>
    <t>(Office Productivity) ICT Equipment Maintenance MITHI</t>
  </si>
  <si>
    <t>(Office Productivity) Renewal of Enterprise Anti-virus MITHI</t>
  </si>
  <si>
    <t>Public Biidding</t>
  </si>
  <si>
    <t>(Office Productivity) Enhancement of Closed Network MITHI</t>
  </si>
  <si>
    <t xml:space="preserve">Repair and Maintenance of Communication Equipment </t>
  </si>
  <si>
    <t xml:space="preserve">Process thru Early Procurement </t>
  </si>
  <si>
    <t>MITHI CY 2023</t>
  </si>
  <si>
    <t>CO CY 2023</t>
  </si>
  <si>
    <t>None</t>
  </si>
  <si>
    <t>PAWAF</t>
  </si>
  <si>
    <t>SPF</t>
  </si>
  <si>
    <t>MITHI</t>
  </si>
  <si>
    <t>Paint (Black)</t>
  </si>
  <si>
    <t>Paint (Green)</t>
  </si>
  <si>
    <t>(Office Productivity) Enhancement of Office Equipment MITHI</t>
  </si>
  <si>
    <t>Mandatory</t>
  </si>
  <si>
    <t>Capital Outlay</t>
  </si>
  <si>
    <t>Sub-Total</t>
  </si>
  <si>
    <t>Grand-Total</t>
  </si>
  <si>
    <t>Date:  14 November 2022</t>
  </si>
  <si>
    <t>TRADOC</t>
  </si>
  <si>
    <t>5-06-04-050-01</t>
  </si>
  <si>
    <t>Machinery</t>
  </si>
  <si>
    <t>Computer System</t>
  </si>
  <si>
    <t>DART System</t>
  </si>
  <si>
    <t>Central Target System Computer for DART</t>
  </si>
  <si>
    <t>Moving target machine w/ software</t>
  </si>
  <si>
    <t>Electronic hit scoring system w/ fixtures &amp; LOMAH software</t>
  </si>
  <si>
    <t>Target mechanism w/ software</t>
  </si>
  <si>
    <t>Device connector w/ software</t>
  </si>
  <si>
    <t>Junction box for moving target mechanism w/ software</t>
  </si>
  <si>
    <t>Control box for target mechanism w/ software</t>
  </si>
  <si>
    <t>Horn</t>
  </si>
  <si>
    <t>Cable set</t>
  </si>
  <si>
    <t>Date:  02 January 2024</t>
  </si>
  <si>
    <t>Military, Police and Security Equipment</t>
  </si>
  <si>
    <t>SFR(A)</t>
  </si>
  <si>
    <t xml:space="preserve"> The said project will be implemented on the 1st to 4th Qtr CY 2024</t>
  </si>
  <si>
    <t>Capital Outlay CY 2023</t>
  </si>
  <si>
    <t>ROY        M        GALIDO</t>
  </si>
  <si>
    <t>Lieutenant General     PA</t>
  </si>
  <si>
    <t xml:space="preserve">Project Procurement Management Plan (PPMP) </t>
  </si>
  <si>
    <t>Additional Enhancement of Night Fighting System (NFS)</t>
  </si>
  <si>
    <t>Desktop Computer – (Processor i7 4.90GHZ, Motherboard, 16GB RAM, 2TB SSD, CPU Casing, 1000VA UPS, Mouse, and Keyboard) (Dual Monitor 24” and 19”)</t>
  </si>
  <si>
    <t xml:space="preserve"> units</t>
  </si>
  <si>
    <t>Webcam 1080p</t>
  </si>
  <si>
    <t>PVC ID Card Printer</t>
  </si>
  <si>
    <t xml:space="preserve"> unit</t>
  </si>
  <si>
    <t>All-in-one Computer (IOS, Desktop 24” Display, 8GB RAM, 512GB Storage)</t>
  </si>
  <si>
    <t>Server – (Server Backup Software, Firewall Router board, 24 Port POE Network Switch, 8 Port Network Switch, Data Cabinet 9U)</t>
  </si>
  <si>
    <t>Wireless Access point System – (36 Access Points, 3 Roll Cat6 UTP Copper Cable)</t>
  </si>
  <si>
    <t>86” Smart TV</t>
  </si>
  <si>
    <t xml:space="preserve"> sets</t>
  </si>
  <si>
    <t>Desktop Computers – (i7 Processor, 16GB RAM, Video Card, Desktop Operating System, Document Editing Software, 19” Monitor)</t>
  </si>
  <si>
    <t>32.5 Megapixel Digital Camera</t>
  </si>
  <si>
    <t>4k Video Camera</t>
  </si>
  <si>
    <t>Laptop i7, 1TB Storage, 16GB RAM</t>
  </si>
  <si>
    <t>LED Display 500 x 1000mm Cabinet 3.5m (W) X 3m(H)</t>
  </si>
  <si>
    <t>12.4” Tablet</t>
  </si>
  <si>
    <t>Video Teleconferencing Camera System</t>
  </si>
  <si>
    <t>Public Address System – (Tripod Camera Stand, Microphone Stand, 6 Wall mounted Speaker, 4 Channel Mixer, Sound Amplifier, Lapel Microphone</t>
  </si>
  <si>
    <t>Colored Laser Printing Machine</t>
  </si>
  <si>
    <t>Communication Equipment</t>
  </si>
  <si>
    <t>Radio UHF HH</t>
  </si>
  <si>
    <t>Parachute Simulator System CY 2023</t>
  </si>
  <si>
    <t>Communication Equipment Sustainment of Newly completed facilities under TIKAS Project - PAICoE, AIR, PA</t>
  </si>
  <si>
    <t>Procurement of ICT Equipment Sustainment of Newly completed facilities under TIKAS Project - PAICoE, AIR, PA</t>
  </si>
  <si>
    <t xml:space="preserve">JONAIRE  T  BENIS </t>
  </si>
  <si>
    <t>MAJ      (SC)      PA</t>
  </si>
  <si>
    <t>Acting Chief PBB, OG6, PA</t>
  </si>
  <si>
    <t>BENJAMIN     L     HAO</t>
  </si>
  <si>
    <t>Brigadier General     PA</t>
  </si>
  <si>
    <t>Amendatory Annual Procurement Plan (AAPP) CY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</si>
</sst>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1FFCE"/>
        <bgColor indexed="64"/>
      </patternFill>
    </fill>
    <fill>
      <patternFill patternType="solid">
        <fgColor rgb="FFD6EA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164" fontId="2" fillId="3" borderId="0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vertical="center"/>
    </xf>
    <xf numFmtId="0" fontId="4" fillId="0" borderId="0" xfId="0" applyFont="1"/>
    <xf numFmtId="3" fontId="4" fillId="3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 wrapText="1"/>
    </xf>
    <xf numFmtId="164" fontId="2" fillId="3" borderId="0" xfId="1" applyFont="1" applyFill="1" applyBorder="1" applyAlignment="1">
      <alignment horizontal="left" vertical="center" wrapText="1"/>
    </xf>
    <xf numFmtId="164" fontId="2" fillId="3" borderId="0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4" fillId="3" borderId="0" xfId="1" applyFont="1" applyFill="1" applyAlignment="1">
      <alignment horizontal="left" vertical="center" wrapText="1"/>
    </xf>
    <xf numFmtId="164" fontId="4" fillId="3" borderId="0" xfId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3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1" applyFont="1" applyFill="1" applyAlignment="1">
      <alignment horizontal="center" vertical="center"/>
    </xf>
    <xf numFmtId="164" fontId="4" fillId="3" borderId="0" xfId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3" borderId="0" xfId="1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wrapText="1"/>
    </xf>
    <xf numFmtId="3" fontId="2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164" fontId="2" fillId="3" borderId="0" xfId="1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5" borderId="1" xfId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6" fontId="2" fillId="3" borderId="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9" fillId="3" borderId="0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3" borderId="0" xfId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3" fontId="0" fillId="0" borderId="0" xfId="3" applyFont="1"/>
    <xf numFmtId="0" fontId="14" fillId="0" borderId="5" xfId="0" applyFont="1" applyBorder="1" applyAlignment="1">
      <alignment horizontal="left" wrapText="1"/>
    </xf>
    <xf numFmtId="43" fontId="11" fillId="0" borderId="0" xfId="3" applyFont="1"/>
    <xf numFmtId="43" fontId="0" fillId="0" borderId="0" xfId="0" applyNumberFormat="1"/>
    <xf numFmtId="0" fontId="15" fillId="0" borderId="5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43" fontId="13" fillId="0" borderId="0" xfId="3" applyFont="1" applyAlignment="1">
      <alignment wrapText="1"/>
    </xf>
    <xf numFmtId="43" fontId="12" fillId="0" borderId="0" xfId="3" applyFont="1" applyAlignment="1">
      <alignment wrapText="1"/>
    </xf>
    <xf numFmtId="0" fontId="13" fillId="0" borderId="0" xfId="0" applyFont="1"/>
    <xf numFmtId="43" fontId="13" fillId="2" borderId="0" xfId="3" applyFont="1" applyFill="1"/>
    <xf numFmtId="43" fontId="16" fillId="2" borderId="0" xfId="3" applyFont="1" applyFill="1"/>
    <xf numFmtId="43" fontId="13" fillId="0" borderId="0" xfId="0" applyNumberFormat="1" applyFont="1"/>
    <xf numFmtId="43" fontId="13" fillId="0" borderId="0" xfId="3" applyFont="1"/>
    <xf numFmtId="4" fontId="13" fillId="0" borderId="0" xfId="0" applyNumberFormat="1" applyFont="1"/>
    <xf numFmtId="164" fontId="0" fillId="0" borderId="0" xfId="0" applyNumberFormat="1"/>
    <xf numFmtId="164" fontId="13" fillId="0" borderId="0" xfId="0" applyNumberFormat="1" applyFont="1"/>
    <xf numFmtId="0" fontId="13" fillId="2" borderId="0" xfId="0" applyFont="1" applyFill="1"/>
    <xf numFmtId="43" fontId="16" fillId="0" borderId="0" xfId="3" applyFont="1"/>
    <xf numFmtId="43" fontId="17" fillId="0" borderId="0" xfId="3" applyFont="1" applyBorder="1" applyAlignment="1">
      <alignment horizontal="center" vertical="center" wrapText="1"/>
    </xf>
    <xf numFmtId="43" fontId="18" fillId="0" borderId="0" xfId="3" applyFont="1" applyBorder="1"/>
    <xf numFmtId="43" fontId="17" fillId="2" borderId="0" xfId="3" applyFont="1" applyFill="1" applyBorder="1" applyAlignment="1">
      <alignment horizontal="left" vertical="center" wrapText="1"/>
    </xf>
    <xf numFmtId="43" fontId="13" fillId="2" borderId="0" xfId="3" applyFont="1" applyFill="1" applyBorder="1" applyAlignment="1">
      <alignment horizontal="center" vertical="center" wrapText="1"/>
    </xf>
    <xf numFmtId="43" fontId="13" fillId="2" borderId="0" xfId="3" applyFont="1" applyFill="1" applyBorder="1"/>
    <xf numFmtId="43" fontId="0" fillId="0" borderId="0" xfId="3" applyFont="1" applyBorder="1"/>
    <xf numFmtId="0" fontId="0" fillId="0" borderId="0" xfId="0" applyAlignment="1">
      <alignment horizontal="right"/>
    </xf>
    <xf numFmtId="43" fontId="19" fillId="0" borderId="0" xfId="3" applyFont="1" applyBorder="1"/>
    <xf numFmtId="43" fontId="17" fillId="0" borderId="0" xfId="3" applyFont="1" applyBorder="1"/>
    <xf numFmtId="0" fontId="18" fillId="0" borderId="0" xfId="0" applyFont="1"/>
    <xf numFmtId="43" fontId="17" fillId="2" borderId="0" xfId="3" applyFont="1" applyFill="1" applyBorder="1"/>
    <xf numFmtId="0" fontId="18" fillId="2" borderId="0" xfId="0" applyFont="1" applyFill="1"/>
    <xf numFmtId="0" fontId="17" fillId="0" borderId="0" xfId="0" applyFont="1"/>
    <xf numFmtId="43" fontId="17" fillId="0" borderId="0" xfId="0" applyNumberFormat="1" applyFont="1"/>
    <xf numFmtId="0" fontId="4" fillId="3" borderId="0" xfId="0" applyFont="1" applyFill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wrapText="1"/>
    </xf>
    <xf numFmtId="3" fontId="15" fillId="0" borderId="5" xfId="0" applyNumberFormat="1" applyFont="1" applyBorder="1" applyAlignment="1">
      <alignment horizontal="center" wrapText="1"/>
    </xf>
    <xf numFmtId="3" fontId="15" fillId="7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43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4" fillId="0" borderId="1" xfId="1" applyFont="1" applyBorder="1" applyAlignment="1">
      <alignment horizontal="right" wrapText="1"/>
    </xf>
    <xf numFmtId="43" fontId="2" fillId="3" borderId="1" xfId="3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wrapText="1"/>
    </xf>
    <xf numFmtId="4" fontId="15" fillId="7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3" fontId="15" fillId="8" borderId="1" xfId="0" applyNumberFormat="1" applyFont="1" applyFill="1" applyBorder="1" applyAlignment="1">
      <alignment horizontal="righ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43" fontId="15" fillId="7" borderId="1" xfId="0" applyNumberFormat="1" applyFont="1" applyFill="1" applyBorder="1" applyAlignment="1">
      <alignment horizontal="right" vertical="center" wrapText="1"/>
    </xf>
    <xf numFmtId="164" fontId="15" fillId="7" borderId="1" xfId="1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center" wrapText="1"/>
    </xf>
    <xf numFmtId="43" fontId="2" fillId="3" borderId="1" xfId="3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3" borderId="1" xfId="3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6" borderId="1" xfId="3" applyNumberFormat="1" applyFont="1" applyFill="1" applyBorder="1" applyAlignment="1">
      <alignment horizontal="right" vertical="center" wrapText="1"/>
    </xf>
    <xf numFmtId="166" fontId="2" fillId="6" borderId="1" xfId="1" applyNumberFormat="1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4" fontId="4" fillId="6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43" fontId="2" fillId="3" borderId="0" xfId="0" applyNumberFormat="1" applyFont="1" applyFill="1" applyAlignment="1">
      <alignment horizontal="left" vertical="center" wrapText="1"/>
    </xf>
    <xf numFmtId="164" fontId="4" fillId="3" borderId="0" xfId="1" applyFont="1" applyFill="1" applyAlignment="1">
      <alignment horizontal="left" vertical="center"/>
    </xf>
    <xf numFmtId="43" fontId="4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164" fontId="4" fillId="9" borderId="1" xfId="1" applyFont="1" applyFill="1" applyBorder="1" applyAlignment="1">
      <alignment horizontal="center" vertical="center"/>
    </xf>
    <xf numFmtId="0" fontId="7" fillId="9" borderId="1" xfId="1" applyNumberFormat="1" applyFont="1" applyFill="1" applyBorder="1" applyAlignment="1">
      <alignment horizontal="center" vertical="center"/>
    </xf>
    <xf numFmtId="0" fontId="7" fillId="9" borderId="1" xfId="0" quotePrefix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164" fontId="4" fillId="9" borderId="1" xfId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3" fontId="2" fillId="10" borderId="1" xfId="1" applyNumberFormat="1" applyFont="1" applyFill="1" applyBorder="1" applyAlignment="1">
      <alignment horizontal="center" vertical="center" wrapText="1"/>
    </xf>
    <xf numFmtId="164" fontId="2" fillId="10" borderId="1" xfId="1" applyFont="1" applyFill="1" applyBorder="1" applyAlignment="1">
      <alignment horizontal="center" vertical="center" wrapText="1"/>
    </xf>
    <xf numFmtId="164" fontId="4" fillId="10" borderId="1" xfId="1" applyFont="1" applyFill="1" applyBorder="1" applyAlignment="1">
      <alignment horizontal="center" vertical="center"/>
    </xf>
    <xf numFmtId="0" fontId="7" fillId="10" borderId="1" xfId="1" applyNumberFormat="1" applyFont="1" applyFill="1" applyBorder="1" applyAlignment="1">
      <alignment horizontal="center" vertical="center"/>
    </xf>
    <xf numFmtId="164" fontId="4" fillId="10" borderId="1" xfId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21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>
      <alignment horizontal="center" vertical="center" wrapText="1"/>
    </xf>
    <xf numFmtId="164" fontId="4" fillId="10" borderId="1" xfId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3" fontId="21" fillId="3" borderId="0" xfId="0" applyNumberFormat="1" applyFont="1" applyFill="1" applyAlignment="1">
      <alignment horizontal="left" vertical="center"/>
    </xf>
    <xf numFmtId="164" fontId="21" fillId="3" borderId="0" xfId="1" applyFont="1" applyFill="1" applyAlignment="1">
      <alignment horizontal="left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right" vertical="center" wrapText="1"/>
    </xf>
    <xf numFmtId="0" fontId="2" fillId="12" borderId="1" xfId="0" applyFont="1" applyFill="1" applyBorder="1" applyAlignment="1">
      <alignment horizontal="center" vertical="center" wrapText="1"/>
    </xf>
    <xf numFmtId="164" fontId="4" fillId="12" borderId="1" xfId="1" applyFont="1" applyFill="1" applyBorder="1" applyAlignment="1">
      <alignment vertical="center"/>
    </xf>
    <xf numFmtId="164" fontId="2" fillId="12" borderId="1" xfId="1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7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10" borderId="1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21" fillId="9" borderId="1" xfId="1" applyNumberFormat="1" applyFont="1" applyFill="1" applyBorder="1" applyAlignment="1">
      <alignment horizontal="center" vertical="center"/>
    </xf>
    <xf numFmtId="0" fontId="2" fillId="9" borderId="1" xfId="1" applyNumberFormat="1" applyFont="1" applyFill="1" applyBorder="1" applyAlignment="1">
      <alignment horizontal="center" vertical="center"/>
    </xf>
    <xf numFmtId="164" fontId="4" fillId="3" borderId="0" xfId="1" applyFont="1" applyFill="1" applyAlignment="1">
      <alignment horizontal="center" vertical="center"/>
    </xf>
    <xf numFmtId="164" fontId="2" fillId="9" borderId="1" xfId="1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left" vertical="center"/>
    </xf>
    <xf numFmtId="164" fontId="2" fillId="10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0" xfId="0" applyNumberFormat="1" applyFont="1" applyFill="1" applyAlignment="1">
      <alignment horizontal="left" vertical="center"/>
    </xf>
    <xf numFmtId="0" fontId="2" fillId="10" borderId="1" xfId="0" quotePrefix="1" applyFont="1" applyFill="1" applyBorder="1" applyAlignment="1">
      <alignment horizontal="center" vertical="center"/>
    </xf>
    <xf numFmtId="0" fontId="2" fillId="9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3" fillId="10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10" borderId="1" xfId="0" quotePrefix="1" applyFont="1" applyFill="1" applyBorder="1" applyAlignment="1">
      <alignment horizontal="center" vertical="center"/>
    </xf>
    <xf numFmtId="0" fontId="3" fillId="9" borderId="1" xfId="0" quotePrefix="1" applyFont="1" applyFill="1" applyBorder="1" applyAlignment="1">
      <alignment horizontal="center" vertical="center"/>
    </xf>
    <xf numFmtId="167" fontId="2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3" fontId="15" fillId="2" borderId="1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0" xfId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" name="Text Box 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" name="Text Box 4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" name="Text Box 6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" name="Text Box 6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" name="Text Box 6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" name="Text Box 7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" name="Text Box 7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" name="Text Box 7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" name="Text Box 7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" name="Text Box 7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" name="Text Box 7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" name="Text Box 7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" name="Text Box 8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" name="Text Box 8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" name="Text Box 5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" name="Text Box 6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" name="Text Box 6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" name="Text Box 6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" name="Text Box 64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" name="Text Box 6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" name="Text Box 6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" name="Text Box 6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" name="Text Box 7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" name="Text Box 7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" name="Text Box 7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" name="Text Box 7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" name="Text Box 7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" name="Text Box 8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" name="Text Box 8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" name="Text Box 40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" name="Text Box 4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" name="Text Box 4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" name="Text Box 44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" name="Text Box 47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" name="Text Box 48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" name="Text Box 5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" name="Text Box 57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" name="Text Box 58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" name="Text Box 59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" name="Text Box 6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" name="Text Box 6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" name="Text Box 6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" name="Text Box 6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" name="Text Box 66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" name="Text Box 67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" name="Text Box 68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" name="Text Box 69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" name="Text Box 70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" name="Text Box 7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" name="Text Box 7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" name="Text Box 7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" name="Text Box 7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" name="Text Box 75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" name="Text Box 77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" name="Text Box 80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" name="Text Box 8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" name="Text Box 12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" name="Text Box 4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" name="Text Box 5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" name="Text Box 52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" name="Text Box 53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" name="Text Box 40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" name="Text Box 4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" name="Text Box 42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" name="Text Box 43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" name="Text Box 44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" name="Text Box 4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" name="Text Box 47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" name="Text Box 4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" name="Text Box 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" name="Text Box 5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" name="Text Box 5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" name="Text Box 5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" name="Text Box 5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" name="Text Box 5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" name="Text Box 5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" name="Text Box 5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" name="Text Box 6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" name="Text Box 6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" name="Text Box 6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" name="Text Box 6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" name="Text Box 6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" name="Text Box 67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" name="Text Box 68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" name="Text Box 69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" name="Text Box 70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" name="Text Box 7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" name="Text Box 72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" name="Text Box 73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" name="Text Box 74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" name="Text Box 75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" name="Text Box 77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" name="Text Box 8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" name="Text Box 8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" name="Text Box 4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" name="Text Box 4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" name="Text Box 4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" name="Text Box 4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" name="Text Box 4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" name="Text Box 4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" name="Text Box 56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" name="Text Box 57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" name="Text Box 58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" name="Text Box 6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" name="Text Box 6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" name="Text Box 6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" name="Text Box 64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" name="Text Box 6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" name="Text Box 6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" name="Text Box 6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" name="Text Box 6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" name="Text Box 7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" name="Text Box 7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" name="Text Box 7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" name="Text Box 7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" name="Text Box 7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" name="Text Box 7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" name="Text Box 77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" name="Text Box 8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" name="Text Box 8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" name="Text Box 40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" name="Text Box 4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" name="Text Box 4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" name="Text Box 43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" name="Text Box 44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" name="Text Box 4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" name="Text Box 4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" name="Text Box 4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" name="Text Box 5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" name="Text Box 56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" name="Text Box 57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" name="Text Box 58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" name="Text Box 60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" name="Text Box 6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" name="Text Box 6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" name="Text Box 64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" name="Text Box 66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" name="Text Box 67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" name="Text Box 68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" name="Text Box 69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" name="Text Box 70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" name="Text Box 7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" name="Text Box 72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" name="Text Box 73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" name="Text Box 74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" name="Text Box 75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" name="Text Box 7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" name="Text Box 80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" name="Text Box 8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" name="Text Box 40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" name="Text Box 4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" name="Text Box 4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" name="Text Box 44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" name="Text Box 47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" name="Text Box 48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" name="Text Box 55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" name="Text Box 56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" name="Text Box 57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" name="Text Box 58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" name="Text Box 60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" name="Text Box 6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" name="Text Box 62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" name="Text Box 64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" name="Text Box 6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" name="Text Box 6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" name="Text Box 6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" name="Text Box 6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" name="Text Box 7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" name="Text Box 7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" name="Text Box 7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" name="Text Box 7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" name="Text Box 7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" name="Text Box 7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" name="Text Box 80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" name="Text Box 52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" name="Text Box 53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" name="Text Box 40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" name="Text Box 4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" name="Text Box 4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" name="Text Box 44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" name="Text Box 47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" name="Text Box 48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" name="Text Box 55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" name="Text Box 56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" name="Text Box 57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" name="Text Box 58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" name="Text Box 60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" name="Text Box 6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" name="Text Box 62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" name="Text Box 6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" name="Text Box 6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" name="Text Box 6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" name="Text Box 6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" name="Text Box 6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" name="Text Box 7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" name="Text Box 7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" name="Text Box 7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" name="Text Box 7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" name="Text Box 77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" name="Text Box 8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" name="Text Box 8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" name="Text Box 48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" name="Text Box 55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" name="Text Box 5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" name="Text Box 57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" name="Text Box 58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" name="Text Box 60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" name="Text Box 6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" name="Text Box 62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" name="Text Box 64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" name="Text Box 66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" name="Text Box 67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" name="Text Box 74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" name="Text Box 75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" name="Text Box 77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" name="Text Box 80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" name="Text Box 8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" name="Text Box 40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" name="Text Box 4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" name="Text Box 42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" name="Text Box 4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" name="Text Box 46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" name="Text Box 47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" name="Text Box 48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" name="Text Box 5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" name="Text Box 56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" name="Text Box 57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" name="Text Box 58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" name="Text Box 64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" name="Text Box 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" name="Text Box 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" name="Text Box 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" name="Text Box 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" name="Text Box 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" name="Text Box 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" name="Text Box 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" name="Text Box 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" name="Text Box 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" name="Text Box 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" name="Text Box 77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" name="Text Box 80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" name="Text Box 8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" name="Text Box 10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" name="Text Box 12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" name="Text Box 5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" name="Text Box 5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" name="Text Box 1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" name="Text Box 1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" name="Text Box 1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" name="Text Box 44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" name="Text Box 4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" name="Text Box 48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" name="Text Box 49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" name="Text Box 50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" name="Text Box 53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" name="Text Box 55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" name="Text Box 56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" name="Text Box 57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" name="Text Box 58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" name="Text Box 60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" name="Text Box 6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" name="Text Box 62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" name="Text Box 64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" name="Text Box 6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" name="Text Box 6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" name="Text Box 6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" name="Text Box 7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" name="Text Box 7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" name="Text Box 7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" name="Text Box 7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" name="Text Box 7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" name="Text Box 7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" name="Text Box 77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" name="Text Box 8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" name="Text Box 8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" name="Text Box 40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" name="Text Box 4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" name="Text Box 42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" name="Text Box 44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" name="Text Box 45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" name="Text Box 46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" name="Text Box 47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" name="Text Box 48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" name="Text Box 55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" name="Text Box 56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" name="Text Box 57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" name="Text Box 58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" name="Text Box 60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" name="Text Box 6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" name="Text Box 62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" name="Text Box 64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" name="Text Box 66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" name="Text Box 67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" name="Text Box 74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" name="Text Box 75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" name="Text Box 77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" name="Text Box 80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" name="Text Box 8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" name="Text Box 40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" name="Text Box 4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" name="Text Box 42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" name="Text Box 4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" name="Text Box 4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" name="Text Box 48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7" name="Text Box 5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8" name="Text Box 56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9" name="Text Box 57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0" name="Text Box 58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2" name="Text Box 60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3" name="Text Box 6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4" name="Text Box 62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6" name="Text Box 64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7" name="Text Box 6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8" name="Text Box 6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9" name="Text Box 6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0" name="Text Box 6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1" name="Text Box 7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2" name="Text Box 7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3" name="Text Box 7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4" name="Text Box 7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7" name="Text Box 77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9" name="Text Box 80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0" name="Text Box 8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6" name="Text Box 44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7" name="Text Box 4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8" name="Text Box 46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0" name="Text Box 48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1" name="Text Box 5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2" name="Text Box 56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3" name="Text Box 57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4" name="Text Box 58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5" name="Text Box 59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6" name="Text Box 60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7" name="Text Box 6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8" name="Text Box 62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9" name="Text Box 63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0" name="Text Box 64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1" name="Text Box 66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2" name="Text Box 67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9" name="Text Box 74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0" name="Text Box 75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1" name="Text Box 77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3" name="Text Box 8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8" name="Text Box 12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9" name="Text Box 49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0" name="Text Box 50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1" name="Text Box 5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4" name="Text Box 40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5" name="Text Box 41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6" name="Text Box 42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8" name="Text Box 44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9" name="Text Box 4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2" name="Text Box 48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3" name="Text Box 5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4" name="Text Box 56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5" name="Text Box 57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6" name="Text Box 58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8" name="Text Box 60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9" name="Text Box 6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0" name="Text Box 62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2" name="Text Box 64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3" name="Text Box 66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4" name="Text Box 67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5" name="Text Box 68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6" name="Text Box 69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7" name="Text Box 70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8" name="Text Box 7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9" name="Text Box 72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0" name="Text Box 73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1" name="Text Box 74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2" name="Text Box 75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3" name="Text Box 77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5" name="Text Box 80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6" name="Text Box 8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8" name="Text Box 4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9" name="Text Box 4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0" name="Text Box 42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2" name="Text Box 44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3" name="Text Box 4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6" name="Text Box 48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7" name="Text Box 5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8" name="Text Box 56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9" name="Text Box 57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0" name="Text Box 58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1" name="Text Box 59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2" name="Text Box 60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3" name="Text Box 6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4" name="Text Box 62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5" name="Text Box 63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6" name="Text Box 64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7" name="Text Box 6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8" name="Text Box 6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9" name="Text Box 6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0" name="Text Box 6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1" name="Text Box 7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2" name="Text Box 7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3" name="Text Box 7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4" name="Text Box 7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5" name="Text Box 7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6" name="Text Box 7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7" name="Text Box 77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9" name="Text Box 80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0" name="Text Box 8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2" name="Text Box 40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3" name="Text Box 4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4" name="Text Box 42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5" name="Text Box 43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6" name="Text Box 44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7" name="Text Box 4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0" name="Text Box 48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1" name="Text Box 5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2" name="Text Box 56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3" name="Text Box 57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4" name="Text Box 58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5" name="Text Box 59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6" name="Text Box 60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7" name="Text Box 6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8" name="Text Box 6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0" name="Text Box 64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1" name="Text Box 66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2" name="Text Box 67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3" name="Text Box 68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4" name="Text Box 69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5" name="Text Box 70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6" name="Text Box 7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7" name="Text Box 72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8" name="Text Box 73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9" name="Text Box 74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0" name="Text Box 75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1" name="Text Box 77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3" name="Text Box 8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4" name="Text Box 8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7" name="Text Box 1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8" name="Text Box 12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0" name="Text Box 4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1" name="Text Box 4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2" name="Text Box 42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4" name="Text Box 44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5" name="Text Box 4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8" name="Text Box 48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9" name="Text Box 49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0" name="Text Box 50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3" name="Text Box 5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4" name="Text Box 56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5" name="Text Box 57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6" name="Text Box 58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8" name="Text Box 60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9" name="Text Box 6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0" name="Text Box 62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1" name="Text Box 63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2" name="Text Box 64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3" name="Text Box 66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4" name="Text Box 67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5" name="Text Box 68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6" name="Text Box 69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7" name="Text Box 70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8" name="Text Box 7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9" name="Text Box 72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0" name="Text Box 73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1" name="Text Box 74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2" name="Text Box 75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3" name="Text Box 77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5" name="Text Box 80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6" name="Text Box 8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8" name="Text Box 40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9" name="Text Box 41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0" name="Text Box 42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2" name="Text Box 44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3" name="Text Box 45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5" name="Text Box 47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7" name="Text Box 5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8" name="Text Box 56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9" name="Text Box 57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0" name="Text Box 58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2" name="Text Box 6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3" name="Text Box 6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4" name="Text Box 62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5" name="Text Box 63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6" name="Text Box 6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7" name="Text Box 6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8" name="Text Box 6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9" name="Text Box 6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0" name="Text Box 6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1" name="Text Box 7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2" name="Text Box 7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3" name="Text Box 7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4" name="Text Box 7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5" name="Text Box 7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6" name="Text Box 75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9" name="Text Box 80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0" name="Text Box 8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2" name="Text Box 4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3" name="Text Box 4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4" name="Text Box 4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6" name="Text Box 4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7" name="Text Box 4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9" name="Text Box 47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0" name="Text Box 48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1" name="Text Box 55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2" name="Text Box 56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3" name="Text Box 57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4" name="Text Box 58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6" name="Text Box 60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7" name="Text Box 6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8" name="Text Box 62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0" name="Text Box 64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1" name="Text Box 66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2" name="Text Box 67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3" name="Text Box 68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4" name="Text Box 69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5" name="Text Box 70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6" name="Text Box 7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7" name="Text Box 72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8" name="Text Box 73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9" name="Text Box 74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0" name="Text Box 75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1" name="Text Box 7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3" name="Text Box 80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4" name="Text Box 8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6" name="Text Box 40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8" name="Text Box 42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0" name="Text Box 44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1" name="Text Box 45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4" name="Text Box 48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5" name="Text Box 55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6" name="Text Box 56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7" name="Text Box 57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8" name="Text Box 58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0" name="Text Box 60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1" name="Text Box 6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2" name="Text Box 62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4" name="Text Box 64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5" name="Text Box 66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6" name="Text Box 67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7" name="Text Box 68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8" name="Text Box 69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9" name="Text Box 70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0" name="Text Box 7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1" name="Text Box 72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2" name="Text Box 73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3" name="Text Box 74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4" name="Text Box 5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5" name="Text Box 52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6" name="Text Box 53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8" name="Text Box 40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0" name="Text Box 42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2" name="Text Box 44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3" name="Text Box 45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5" name="Text Box 47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6" name="Text Box 48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7" name="Text Box 55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8" name="Text Box 56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9" name="Text Box 57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0" name="Text Box 58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2" name="Text Box 60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3" name="Text Box 6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4" name="Text Box 62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6" name="Text Box 64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7" name="Text Box 6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8" name="Text Box 6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9" name="Text Box 68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0" name="Text Box 69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1" name="Text Box 7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2" name="Text Box 7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3" name="Text Box 7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4" name="Text Box 7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5" name="Text Box 7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6" name="Text Box 75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7" name="Text Box 77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9" name="Text Box 80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0" name="Text Box 8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2" name="Text Box 40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3" name="Text Box 4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6" name="Text Box 44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7" name="Text Box 45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8" name="Text Box 46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9" name="Text Box 47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0" name="Text Box 48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1" name="Text Box 55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2" name="Text Box 56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3" name="Text Box 57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4" name="Text Box 58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6" name="Text Box 60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7" name="Text Box 6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8" name="Text Box 62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0" name="Text Box 64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1" name="Text Box 66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2" name="Text Box 67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3" name="Text Box 68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4" name="Text Box 69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5" name="Text Box 70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6" name="Text Box 7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7" name="Text Box 72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8" name="Text Box 73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9" name="Text Box 74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0" name="Text Box 75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1" name="Text Box 7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3" name="Text Box 80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4" name="Text Box 8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6" name="Text Box 40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8" name="Text Box 42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0" name="Text Box 44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1" name="Text Box 45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2" name="Text Box 46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3" name="Text Box 47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4" name="Text Box 48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5" name="Text Box 55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6" name="Text Box 56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7" name="Text Box 57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8" name="Text Box 58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0" name="Text Box 60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1" name="Text Box 6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2" name="Text Box 62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4" name="Text Box 64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5" name="Text Box 66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6" name="Text Box 67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7" name="Text Box 68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8" name="Text Box 69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9" name="Text Box 70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0" name="Text Box 7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1" name="Text Box 72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2" name="Text Box 73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3" name="Text Box 74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4" name="Text Box 75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5" name="Text Box 77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8" name="Text Box 8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9" name="Text Box 49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0" name="Text Box 50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1" name="Text Box 1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2" name="Text Box 12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4" name="Text Box 4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5" name="Text Box 4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6" name="Text Box 4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8" name="Text Box 4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9" name="Text Box 4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0" name="Text Box 4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1" name="Text Box 4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3" name="Text Box 4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4" name="Text Box 5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7" name="Text Box 55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8" name="Text Box 56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9" name="Text Box 57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0" name="Text Box 58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2" name="Text Box 60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3" name="Text Box 6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4" name="Text Box 62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5" name="Text Box 63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6" name="Text Box 64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7" name="Text Box 77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8" name="Text Box 78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9" name="Text Box 80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0" name="Text Box 8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2" name="Text Box 40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4" name="Text Box 42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0" name="Text Box 48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1" name="Text Box 55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2" name="Text Box 56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3" name="Text Box 57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4" name="Text Box 58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6" name="Text Box 60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7" name="Text Box 6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8" name="Text Box 62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0" name="Text Box 64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1" name="Text Box 66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2" name="Text Box 67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9" name="Text Box 74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0" name="Text Box 75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1" name="Text Box 7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2" name="Text Box 7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4" name="Text Box 8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6" name="Text Box 40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7" name="Text Box 4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8" name="Text Box 42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0" name="Text Box 44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1" name="Text Box 45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3" name="Text Box 47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4" name="Text Box 48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5" name="Text Box 55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6" name="Text Box 56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7" name="Text Box 57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8" name="Text Box 58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0" name="Text Box 60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1" name="Text Box 6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2" name="Text Box 62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4" name="Text Box 64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5" name="Text Box 66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6" name="Text Box 67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7" name="Text Box 68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8" name="Text Box 69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9" name="Text Box 70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0" name="Text Box 7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1" name="Text Box 72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2" name="Text Box 7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3" name="Text Box 74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4" name="Text Box 75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7" name="Text Box 80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8" name="Text Box 8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0" name="Text Box 40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2" name="Text Box 42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3" name="Text Box 43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4" name="Text Box 44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5" name="Text Box 45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7" name="Text Box 47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8" name="Text Box 48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9" name="Text Box 5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0" name="Text Box 5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1" name="Text Box 5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2" name="Text Box 5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4" name="Text Box 6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5" name="Text Box 6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6" name="Text Box 6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8" name="Text Box 6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9" name="Text Box 66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0" name="Text Box 67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1" name="Text Box 68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2" name="Text Box 69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3" name="Text Box 70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4" name="Text Box 7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5" name="Text Box 72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6" name="Text Box 73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7" name="Text Box 74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8" name="Text Box 75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9" name="Text Box 77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0" name="Text Box 78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1" name="Text Box 8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4" name="Text Box 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5" name="Text Box 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6" name="Text Box 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7" name="Text Box 49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8" name="Text Box 50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2" name="Text Box 40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3" name="Text Box 4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6" name="Text Box 44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7" name="Text Box 45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9" name="Text Box 47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0" name="Text Box 48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1" name="Text Box 55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2" name="Text Box 56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3" name="Text Box 57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4" name="Text Box 58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6" name="Text Box 60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7" name="Text Box 6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8" name="Text Box 62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0" name="Text Box 64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1" name="Text Box 66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2" name="Text Box 67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3" name="Text Box 68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4" name="Text Box 69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5" name="Text Box 70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6" name="Text Box 7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7" name="Text Box 72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8" name="Text Box 73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9" name="Text Box 74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0" name="Text Box 75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1" name="Text Box 7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2" name="Text Box 7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3" name="Text Box 80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4" name="Text Box 8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6" name="Text Box 40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8" name="Text Box 42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9" name="Text Box 43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0" name="Text Box 44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1" name="Text Box 45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3" name="Text Box 47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4" name="Text Box 48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5" name="Text Box 55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6" name="Text Box 56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7" name="Text Box 57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8" name="Text Box 58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0" name="Text Box 60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1" name="Text Box 6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2" name="Text Box 62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4" name="Text Box 64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5" name="Text Box 66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6" name="Text Box 67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3" name="Text Box 74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4" name="Text Box 75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5" name="Text Box 77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6" name="Text Box 78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7" name="Text Box 80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8" name="Text Box 8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0" name="Text Box 40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1" name="Text Box 4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2" name="Text Box 42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3" name="Text Box 43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4" name="Text Box 44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5" name="Text Box 45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7" name="Text Box 47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8" name="Text Box 48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9" name="Text Box 5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0" name="Text Box 5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1" name="Text Box 5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2" name="Text Box 5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4" name="Text Box 6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5" name="Text Box 6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6" name="Text Box 6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8" name="Text Box 6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9" name="Text Box 66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0" name="Text Box 67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1" name="Text Box 68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2" name="Text Box 69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3" name="Text Box 70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4" name="Text Box 7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5" name="Text Box 72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6" name="Text Box 73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7" name="Text Box 74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8" name="Text Box 75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9" name="Text Box 77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0" name="Text Box 78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1" name="Text Box 80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2" name="Text Box 8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0" name="Text Box 10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1" name="Text Box 1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2" name="Text Box 12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5" name="Text Box 52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6" name="Text Box 53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9" name="Text Box 52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0" name="Text Box 53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1" name="Text Box 55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2" name="Text Box 56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3" name="Text Box 57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4" name="Text Box 58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6" name="Text Box 60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7" name="Text Box 6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8" name="Text Box 62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0" name="Text Box 64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1" name="Text Box 66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2" name="Text Box 67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3" name="Text Box 68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4" name="Text Box 69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5" name="Text Box 70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6" name="Text Box 7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7" name="Text Box 72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8" name="Text Box 73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9" name="Text Box 74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0" name="Text Box 75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1" name="Text Box 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2" name="Text Box 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3" name="Text Box 80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4" name="Text Box 8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5" name="Text Box 55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6" name="Text Box 56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7" name="Text Box 57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8" name="Text Box 58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0" name="Text Box 60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1" name="Text Box 6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2" name="Text Box 62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4" name="Text Box 64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5" name="Text Box 66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6" name="Text Box 67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3" name="Text Box 74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4" name="Text Box 75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5" name="Text Box 77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6" name="Text Box 78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7" name="Text Box 80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8" name="Text Box 8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0" name="Text Box 40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2" name="Text Box 42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3" name="Text Box 43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4" name="Text Box 44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5" name="Text Box 45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7" name="Text Box 47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8" name="Text Box 48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9" name="Text Box 5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0" name="Text Box 5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1" name="Text Box 5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2" name="Text Box 5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3" name="Text Box 5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4" name="Text Box 6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5" name="Text Box 6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6" name="Text Box 6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8" name="Text Box 6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9" name="Text Box 66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0" name="Text Box 67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1" name="Text Box 68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2" name="Text Box 69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3" name="Text Box 70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4" name="Text Box 7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5" name="Text Box 72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6" name="Text Box 73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7" name="Text Box 74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8" name="Text Box 75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9" name="Text Box 77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0" name="Text Box 78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1" name="Text Box 80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2" name="Text Box 8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4" name="Text Box 4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5" name="Text Box 4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6" name="Text Box 4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8" name="Text Box 4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9" name="Text Box 4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0" name="Text Box 4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1" name="Text Box 4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2" name="Text Box 4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3" name="Text Box 55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4" name="Text Box 56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5" name="Text Box 57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6" name="Text Box 58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7" name="Text Box 59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8" name="Text Box 60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9" name="Text Box 6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0" name="Text Box 62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2" name="Text Box 64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3" name="Text Box 66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4" name="Text Box 67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1" name="Text Box 74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2" name="Text Box 75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3" name="Text Box 77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4" name="Text Box 78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5" name="Text Box 80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8" name="Text Box 10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9" name="Text Box 1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0" name="Text Box 12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1" name="Text Box 49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2" name="Text Box 50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6" name="Text Box 40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7" name="Text Box 4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8" name="Text Box 42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9" name="Text Box 43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0" name="Text Box 44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1" name="Text Box 45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3" name="Text Box 47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4" name="Text Box 48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5" name="Text Box 55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6" name="Text Box 56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7" name="Text Box 57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8" name="Text Box 58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9" name="Text Box 59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0" name="Text Box 60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1" name="Text Box 6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2" name="Text Box 62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4" name="Text Box 64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5" name="Text Box 66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6" name="Text Box 67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7" name="Text Box 68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8" name="Text Box 69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9" name="Text Box 70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0" name="Text Box 7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1" name="Text Box 72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2" name="Text Box 73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3" name="Text Box 74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4" name="Text Box 75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6" name="Text Box 78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7" name="Text Box 80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8" name="Text Box 8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0" name="Text Box 40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1" name="Text Box 4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2" name="Text Box 42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3" name="Text Box 43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4" name="Text Box 44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5" name="Text Box 45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7" name="Text Box 47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8" name="Text Box 48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9" name="Text Box 5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0" name="Text Box 5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1" name="Text Box 5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2" name="Text Box 5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3" name="Text Box 5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4" name="Text Box 6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5" name="Text Box 6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6" name="Text Box 6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8" name="Text Box 6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9" name="Text Box 66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0" name="Text Box 67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1" name="Text Box 68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2" name="Text Box 69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3" name="Text Box 70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4" name="Text Box 7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5" name="Text Box 72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6" name="Text Box 73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7" name="Text Box 74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8" name="Text Box 75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9" name="Text Box 77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0" name="Text Box 78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1" name="Text Box 8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2" name="Text Box 8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4" name="Text Box 4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6" name="Text Box 4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8" name="Text Box 4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9" name="Text Box 4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1" name="Text Box 4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2" name="Text Box 4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3" name="Text Box 55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4" name="Text Box 56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5" name="Text Box 57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6" name="Text Box 58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7" name="Text Box 59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8" name="Text Box 60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9" name="Text Box 6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0" name="Text Box 62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2" name="Text Box 64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3" name="Text Box 66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4" name="Text Box 67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5" name="Text Box 68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6" name="Text Box 69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7" name="Text Box 70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8" name="Text Box 7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9" name="Text Box 72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0" name="Text Box 73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1" name="Text Box 74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2" name="Text Box 75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3" name="Text Box 77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4" name="Text Box 78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5" name="Text Box 80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6" name="Text Box 8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4" name="Text Box 1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5" name="Text Box 1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6" name="Text Box 1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7" name="Text Box 49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8" name="Text Box 50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9" name="Text Box 52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0" name="Text Box 53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9" name="Text Box 1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0" name="Text Box 12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2" name="Text Box 40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3" name="Text Box 4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4" name="Text Box 42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5" name="Text Box 43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6" name="Text Box 44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7" name="Text Box 45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9" name="Text Box 47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0" name="Text Box 48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1" name="Text Box 49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2" name="Text Box 50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3" name="Text Box 5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4" name="Text Box 5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5" name="Text Box 55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6" name="Text Box 56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7" name="Text Box 57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8" name="Text Box 58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9" name="Text Box 59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0" name="Text Box 60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1" name="Text Box 6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2" name="Text Box 62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4" name="Text Box 64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5" name="Text Box 66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6" name="Text Box 67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7" name="Text Box 68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8" name="Text Box 69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9" name="Text Box 70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0" name="Text Box 7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1" name="Text Box 72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2" name="Text Box 73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3" name="Text Box 74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4" name="Text Box 75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5" name="Text Box 77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6" name="Text Box 78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7" name="Text Box 80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8" name="Text Box 8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0" name="Text Box 40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1" name="Text Box 4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2" name="Text Box 42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3" name="Text Box 43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4" name="Text Box 44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5" name="Text Box 45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7" name="Text Box 47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8" name="Text Box 48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9" name="Text Box 5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0" name="Text Box 5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1" name="Text Box 5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2" name="Text Box 5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3" name="Text Box 5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4" name="Text Box 6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5" name="Text Box 6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6" name="Text Box 6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7" name="Text Box 6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8" name="Text Box 6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9" name="Text Box 66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0" name="Text Box 67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7" name="Text Box 74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8" name="Text Box 75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9" name="Text Box 77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0" name="Text Box 78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1" name="Text Box 8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2" name="Text Box 8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4" name="Text Box 4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5" name="Text Box 4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6" name="Text Box 4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8" name="Text Box 4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9" name="Text Box 4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0" name="Text Box 4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2" name="Text Box 4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8" name="Text Box 60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9" name="Text Box 6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0" name="Text Box 62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2" name="Text Box 64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3" name="Text Box 66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4" name="Text Box 67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5" name="Text Box 68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6" name="Text Box 69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7" name="Text Box 70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8" name="Text Box 7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9" name="Text Box 72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0" name="Text Box 73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1" name="Text Box 74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2" name="Text Box 75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3" name="Text Box 77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4" name="Text Box 78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5" name="Text Box 80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6" name="Text Box 8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8" name="Text Box 40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9" name="Text Box 4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0" name="Text Box 42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2" name="Text Box 44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3" name="Text Box 45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4" name="Text Box 46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5" name="Text Box 47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6" name="Text Box 48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7" name="Text Box 55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8" name="Text Box 56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9" name="Text Box 57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0" name="Text Box 58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1" name="Text Box 59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2" name="Text Box 60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3" name="Text Box 6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4" name="Text Box 62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6" name="Text Box 64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7" name="Text Box 6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8" name="Text Box 6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9" name="Text Box 6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0" name="Text Box 6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1" name="Text Box 7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2" name="Text Box 7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3" name="Text Box 7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4" name="Text Box 7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5" name="Text Box 7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6" name="Text Box 50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0" name="Text Box 40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1" name="Text Box 4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2" name="Text Box 42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3" name="Text Box 43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4" name="Text Box 44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5" name="Text Box 45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6" name="Text Box 46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7" name="Text Box 47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8" name="Text Box 48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0" name="Text Box 5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1" name="Text Box 5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2" name="Text Box 5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4" name="Text Box 6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5" name="Text Box 6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6" name="Text Box 6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8" name="Text Box 6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9" name="Text Box 66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0" name="Text Box 67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7" name="Text Box 74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8" name="Text Box 75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0" name="Text Box 78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1" name="Text Box 8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2" name="Text Box 8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4" name="Text Box 4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5" name="Text Box 4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6" name="Text Box 4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7" name="Text Box 4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8" name="Text Box 4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9" name="Text Box 4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1" name="Text Box 4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2" name="Text Box 4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3" name="Text Box 55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4" name="Text Box 56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5" name="Text Box 57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6" name="Text Box 58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7" name="Text Box 59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8" name="Text Box 60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9" name="Text Box 6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0" name="Text Box 62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2" name="Text Box 64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3" name="Text Box 66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4" name="Text Box 67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1" name="Text Box 74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2" name="Text Box 75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3" name="Text Box 77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4" name="Text Box 78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5" name="Text Box 80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6" name="Text Box 8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8" name="Text Box 40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9" name="Text Box 4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0" name="Text Box 42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3" name="Text Box 45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4" name="Text Box 46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5" name="Text Box 47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6" name="Text Box 48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7" name="Text Box 55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8" name="Text Box 56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9" name="Text Box 57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0" name="Text Box 58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1" name="Text Box 59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2" name="Text Box 60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3" name="Text Box 6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4" name="Text Box 62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6" name="Text Box 64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7" name="Text Box 66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8" name="Text Box 6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5" name="Text Box 7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6" name="Text Box 7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7" name="Text Box 77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8" name="Text Box 78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9" name="Text Box 80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0" name="Text Box 8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1" name="Text Box 49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2" name="Text Box 50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3" name="Text Box 5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4" name="Text Box 5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7" name="Text Box 5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8" name="Text Box 6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3" name="Text Box 1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4" name="Text Box 12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6" name="Text Box 40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7" name="Text Box 4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8" name="Text Box 42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9" name="Text Box 43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0" name="Text Box 44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1" name="Text Box 45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3" name="Text Box 47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4" name="Text Box 48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5" name="Text Box 49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6" name="Text Box 50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8" name="Text Box 53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9" name="Text Box 5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0" name="Text Box 5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1" name="Text Box 5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2" name="Text Box 5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3" name="Text Box 5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4" name="Text Box 6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5" name="Text Box 6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6" name="Text Box 6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8" name="Text Box 6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9" name="Text Box 66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0" name="Text Box 67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1" name="Text Box 68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2" name="Text Box 69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3" name="Text Box 70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4" name="Text Box 7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5" name="Text Box 72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6" name="Text Box 73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7" name="Text Box 74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8" name="Text Box 75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9" name="Text Box 77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0" name="Text Box 78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1" name="Text Box 80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2" name="Text Box 8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4" name="Text Box 4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5" name="Text Box 4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6" name="Text Box 4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7" name="Text Box 4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8" name="Text Box 4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9" name="Text Box 4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1" name="Text Box 4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2" name="Text Box 4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3" name="Text Box 55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4" name="Text Box 56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5" name="Text Box 57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6" name="Text Box 58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7" name="Text Box 59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8" name="Text Box 60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9" name="Text Box 6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0" name="Text Box 62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2" name="Text Box 64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3" name="Text Box 66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4" name="Text Box 67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5" name="Text Box 68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6" name="Text Box 69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7" name="Text Box 70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8" name="Text Box 7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9" name="Text Box 72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0" name="Text Box 73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1" name="Text Box 74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2" name="Text Box 75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3" name="Text Box 77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4" name="Text Box 78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5" name="Text Box 80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6" name="Text Box 8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8" name="Text Box 40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9" name="Text Box 4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0" name="Text Box 42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1" name="Text Box 43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2" name="Text Box 44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3" name="Text Box 45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4" name="Text Box 46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5" name="Text Box 47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6" name="Text Box 48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7" name="Text Box 55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8" name="Text Box 56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9" name="Text Box 57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0" name="Text Box 58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1" name="Text Box 59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2" name="Text Box 60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3" name="Text Box 6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4" name="Text Box 62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6" name="Text Box 64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7" name="Text Box 6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8" name="Text Box 6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9" name="Text Box 6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0" name="Text Box 6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1" name="Text Box 7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2" name="Text Box 7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3" name="Text Box 72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4" name="Text Box 73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5" name="Text Box 74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6" name="Text Box 75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7" name="Text Box 77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8" name="Text Box 78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9" name="Text Box 80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0" name="Text Box 8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2" name="Text Box 40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3" name="Text Box 4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4" name="Text Box 42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5" name="Text Box 43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6" name="Text Box 44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7" name="Text Box 45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9" name="Text Box 47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0" name="Text Box 48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1" name="Text Box 55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2" name="Text Box 56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3" name="Text Box 57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4" name="Text Box 58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5" name="Text Box 59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6" name="Text Box 60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7" name="Text Box 6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8" name="Text Box 62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9" name="Text Box 63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0" name="Text Box 64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1" name="Text Box 66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2" name="Text Box 67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3" name="Text Box 68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4" name="Text Box 69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5" name="Text Box 70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6" name="Text Box 7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7" name="Text Box 72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8" name="Text Box 73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9" name="Text Box 74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0" name="Text Box 75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1" name="Text Box 7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2" name="Text Box 7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3" name="Text Box 80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9" name="Text Box 49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0" name="Text Box 50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1" name="Text Box 52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2" name="Text Box 53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8" name="Text Box 4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9" name="Text Box 4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0" name="Text Box 4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1" name="Text Box 4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2" name="Text Box 4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3" name="Text Box 55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4" name="Text Box 56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5" name="Text Box 57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6" name="Text Box 58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7" name="Text Box 59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8" name="Text Box 60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9" name="Text Box 6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0" name="Text Box 62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2" name="Text Box 64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3" name="Text Box 66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4" name="Text Box 67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5" name="Text Box 68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6" name="Text Box 69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7" name="Text Box 70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8" name="Text Box 7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9" name="Text Box 72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0" name="Text Box 73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1" name="Text Box 74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2" name="Text Box 75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3" name="Text Box 77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4" name="Text Box 78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5" name="Text Box 80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6" name="Text Box 8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8" name="Text Box 40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9" name="Text Box 4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0" name="Text Box 42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2" name="Text Box 44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3" name="Text Box 45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5" name="Text Box 47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6" name="Text Box 48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7" name="Text Box 55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8" name="Text Box 56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9" name="Text Box 57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0" name="Text Box 58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1" name="Text Box 59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2" name="Text Box 60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3" name="Text Box 6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4" name="Text Box 62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5" name="Text Box 63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6" name="Text Box 64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7" name="Text Box 66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8" name="Text Box 67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9" name="Text Box 68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0" name="Text Box 69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1" name="Text Box 7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2" name="Text Box 7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3" name="Text Box 7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4" name="Text Box 7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5" name="Text Box 7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6" name="Text Box 7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7" name="Text Box 77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8" name="Text Box 78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9" name="Text Box 80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0" name="Text Box 8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2" name="Text Box 40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3" name="Text Box 4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4" name="Text Box 42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5" name="Text Box 43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6" name="Text Box 44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7" name="Text Box 45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9" name="Text Box 47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0" name="Text Box 48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1" name="Text Box 55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2" name="Text Box 56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3" name="Text Box 57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4" name="Text Box 58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5" name="Text Box 59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6" name="Text Box 60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7" name="Text Box 6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8" name="Text Box 62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0" name="Text Box 64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2" name="Text Box 67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3" name="Text Box 68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4" name="Text Box 69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5" name="Text Box 70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6" name="Text Box 7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7" name="Text Box 72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8" name="Text Box 73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9" name="Text Box 74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0" name="Text Box 75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1" name="Text Box 7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2" name="Text Box 7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7" name="Text Box 5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2" name="Text Box 10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4" name="Text Box 12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5" name="Text Box 49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6" name="Text Box 50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1" name="Text Box 5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2" name="Text Box 6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8" name="Text Box 12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0" name="Text Box 40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1" name="Text Box 4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2" name="Text Box 42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3" name="Text Box 43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4" name="Text Box 44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5" name="Text Box 45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7" name="Text Box 47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8" name="Text Box 48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9" name="Text Box 49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0" name="Text Box 50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3" name="Text Box 55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4" name="Text Box 56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5" name="Text Box 57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6" name="Text Box 58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8" name="Text Box 60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9" name="Text Box 6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0" name="Text Box 6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2" name="Text Box 6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3" name="Text Box 66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4" name="Text Box 67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1" name="Text Box 74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2" name="Text Box 75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3" name="Text Box 77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4" name="Text Box 78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5" name="Text Box 80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6" name="Text Box 8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8" name="Text Box 40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9" name="Text Box 4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0" name="Text Box 4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1" name="Text Box 43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2" name="Text Box 44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3" name="Text Box 45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5" name="Text Box 47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6" name="Text Box 48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7" name="Text Box 55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8" name="Text Box 56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9" name="Text Box 57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0" name="Text Box 58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2" name="Text Box 60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3" name="Text Box 6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4" name="Text Box 62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6" name="Text Box 64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7" name="Text Box 6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8" name="Text Box 6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9" name="Text Box 6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0" name="Text Box 6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1" name="Text Box 7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2" name="Text Box 7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3" name="Text Box 7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4" name="Text Box 7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5" name="Text Box 7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6" name="Text Box 7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7" name="Text Box 77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8" name="Text Box 78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9" name="Text Box 80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0" name="Text Box 8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2" name="Text Box 40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3" name="Text Box 4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4" name="Text Box 42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5" name="Text Box 43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6" name="Text Box 44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7" name="Text Box 45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9" name="Text Box 47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0" name="Text Box 48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1" name="Text Box 55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2" name="Text Box 56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3" name="Text Box 57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4" name="Text Box 58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5" name="Text Box 59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6" name="Text Box 60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7" name="Text Box 6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8" name="Text Box 62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0" name="Text Box 64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1" name="Text Box 66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2" name="Text Box 67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3" name="Text Box 68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4" name="Text Box 69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5" name="Text Box 70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6" name="Text Box 7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7" name="Text Box 72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8" name="Text Box 73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9" name="Text Box 74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0" name="Text Box 75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1" name="Text Box 7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2" name="Text Box 7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3" name="Text Box 80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4" name="Text Box 8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6" name="Text Box 40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7" name="Text Box 4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8" name="Text Box 42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9" name="Text Box 43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0" name="Text Box 44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1" name="Text Box 45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2" name="Text Box 46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3" name="Text Box 47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4" name="Text Box 48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5" name="Text Box 55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6" name="Text Box 56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7" name="Text Box 57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8" name="Text Box 58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0" name="Text Box 60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1" name="Text Box 61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2" name="Text Box 62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4" name="Text Box 64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5" name="Text Box 66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6" name="Text Box 67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7" name="Text Box 68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8" name="Text Box 69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9" name="Text Box 70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0" name="Text Box 7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1" name="Text Box 72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2" name="Text Box 73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3" name="Text Box 74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4" name="Text Box 75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5" name="Text Box 77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6" name="Text Box 78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7" name="Text Box 80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0" name="Text Box 10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1" name="Text Box 11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2" name="Text Box 12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3" name="Text Box 4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4" name="Text Box 5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5" name="Text Box 52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6" name="Text Box 53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8" name="Text Box 40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9" name="Text Box 4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0" name="Text Box 42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1" name="Text Box 43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2" name="Text Box 44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3" name="Text Box 45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5" name="Text Box 47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6" name="Text Box 48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7" name="Text Box 55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8" name="Text Box 56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9" name="Text Box 57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0" name="Text Box 58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2" name="Text Box 60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3" name="Text Box 6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4" name="Text Box 62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6" name="Text Box 64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7" name="Text Box 6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8" name="Text Box 6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9" name="Text Box 6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0" name="Text Box 6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1" name="Text Box 7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2" name="Text Box 7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3" name="Text Box 7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4" name="Text Box 7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5" name="Text Box 7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6" name="Text Box 7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7" name="Text Box 77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8" name="Text Box 78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9" name="Text Box 80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0" name="Text Box 8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2" name="Text Box 40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4" name="Text Box 42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5" name="Text Box 43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6" name="Text Box 44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7" name="Text Box 45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9" name="Text Box 47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0" name="Text Box 48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1" name="Text Box 55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2" name="Text Box 56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3" name="Text Box 57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4" name="Text Box 58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6" name="Text Box 60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7" name="Text Box 6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8" name="Text Box 62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9" name="Text Box 63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0" name="Text Box 64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1" name="Text Box 66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2" name="Text Box 67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3" name="Text Box 68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4" name="Text Box 69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5" name="Text Box 70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6" name="Text Box 7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7" name="Text Box 72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8" name="Text Box 73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9" name="Text Box 74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0" name="Text Box 75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1" name="Text Box 7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2" name="Text Box 7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3" name="Text Box 80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4" name="Text Box 8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6" name="Text Box 40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7" name="Text Box 4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8" name="Text Box 42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9" name="Text Box 43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0" name="Text Box 44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1" name="Text Box 45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2" name="Text Box 46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3" name="Text Box 47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4" name="Text Box 48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5" name="Text Box 55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6" name="Text Box 56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8" name="Text Box 58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0" name="Text Box 60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1" name="Text Box 6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2" name="Text Box 62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4" name="Text Box 64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5" name="Text Box 66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6" name="Text Box 67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7" name="Text Box 68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8" name="Text Box 69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9" name="Text Box 70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0" name="Text Box 7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1" name="Text Box 72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2" name="Text Box 73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3" name="Text Box 74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4" name="Text Box 75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5" name="Text Box 77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6" name="Text Box 78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7" name="Text Box 80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8" name="Text Box 8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1" name="Text Box 5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2" name="Text Box 6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4" name="Text Box 8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8" name="Text Box 12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9" name="Text Box 49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0" name="Text Box 50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8" name="Text Box 8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0" name="Text Box 10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1" name="Text Box 1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4" name="Text Box 4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5" name="Text Box 4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6" name="Text Box 4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7" name="Text Box 4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8" name="Text Box 4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9" name="Text Box 4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0" name="Text Box 4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1" name="Text Box 4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2" name="Text Box 4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3" name="Text Box 4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4" name="Text Box 50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5" name="Text Box 5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6" name="Text Box 5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7" name="Text Box 55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8" name="Text Box 56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9" name="Text Box 57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0" name="Text Box 58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2" name="Text Box 60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3" name="Text Box 61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4" name="Text Box 62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5" name="Text Box 63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6" name="Text Box 64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7" name="Text Box 66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8" name="Text Box 67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9" name="Text Box 68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0" name="Text Box 69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1" name="Text Box 70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2" name="Text Box 7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3" name="Text Box 7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4" name="Text Box 7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5" name="Text Box 7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6" name="Text Box 7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9" name="Text Box 80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0" name="Text Box 8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2" name="Text Box 40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3" name="Text Box 41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4" name="Text Box 42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5" name="Text Box 43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6" name="Text Box 44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7" name="Text Box 45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8" name="Text Box 46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9" name="Text Box 47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0" name="Text Box 48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1" name="Text Box 55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2" name="Text Box 56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3" name="Text Box 57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4" name="Text Box 58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5" name="Text Box 59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6" name="Text Box 60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7" name="Text Box 6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8" name="Text Box 62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0" name="Text Box 64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1" name="Text Box 66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2" name="Text Box 67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3" name="Text Box 68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4" name="Text Box 69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5" name="Text Box 70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6" name="Text Box 7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7" name="Text Box 72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8" name="Text Box 73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9" name="Text Box 74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0" name="Text Box 75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1" name="Text Box 77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2" name="Text Box 78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3" name="Text Box 8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4" name="Text Box 8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6" name="Text Box 40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8" name="Text Box 42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9" name="Text Box 43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0" name="Text Box 44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1" name="Text Box 45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3" name="Text Box 47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4" name="Text Box 48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5" name="Text Box 55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6" name="Text Box 56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7" name="Text Box 57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8" name="Text Box 58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0" name="Text Box 60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1" name="Text Box 6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2" name="Text Box 62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3" name="Text Box 63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4" name="Text Box 64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5" name="Text Box 66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6" name="Text Box 67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7" name="Text Box 68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8" name="Text Box 69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9" name="Text Box 70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0" name="Text Box 7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1" name="Text Box 72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2" name="Text Box 73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3" name="Text Box 74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4" name="Text Box 75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5" name="Text Box 77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6" name="Text Box 78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7" name="Text Box 80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8" name="Text Box 8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0" name="Text Box 40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1" name="Text Box 4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3" name="Text Box 43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4" name="Text Box 44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5" name="Text Box 45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7" name="Text Box 47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8" name="Text Box 48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9" name="Text Box 55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0" name="Text Box 56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1" name="Text Box 57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2" name="Text Box 58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4" name="Text Box 60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5" name="Text Box 6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6" name="Text Box 62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8" name="Text Box 64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9" name="Text Box 6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0" name="Text Box 6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1" name="Text Box 6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2" name="Text Box 6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3" name="Text Box 7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4" name="Text Box 7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5" name="Text Box 7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6" name="Text Box 7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7" name="Text Box 7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8" name="Text Box 50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9" name="Text Box 52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0" name="Text Box 53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2" name="Text Box 40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3" name="Text Box 41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4" name="Text Box 42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5" name="Text Box 43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6" name="Text Box 44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7" name="Text Box 45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8" name="Text Box 46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9" name="Text Box 47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0" name="Text Box 48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1" name="Text Box 55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2" name="Text Box 56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3" name="Text Box 57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4" name="Text Box 58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6" name="Text Box 60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7" name="Text Box 6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8" name="Text Box 62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9" name="Text Box 63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0" name="Text Box 64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1" name="Text Box 66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2" name="Text Box 67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3" name="Text Box 68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4" name="Text Box 69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5" name="Text Box 70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6" name="Text Box 7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7" name="Text Box 72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8" name="Text Box 73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9" name="Text Box 74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0" name="Text Box 75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1" name="Text Box 77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2" name="Text Box 78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3" name="Text Box 8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4" name="Text Box 8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6" name="Text Box 40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5" name="Text Box 55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6" name="Text Box 56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7" name="Text Box 57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8" name="Text Box 58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0" name="Text Box 60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1" name="Text Box 61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2" name="Text Box 62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3" name="Text Box 63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4" name="Text Box 64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5" name="Text Box 66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6" name="Text Box 67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7" name="Text Box 68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8" name="Text Box 69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9" name="Text Box 70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0" name="Text Box 7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1" name="Text Box 72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2" name="Text Box 73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3" name="Text Box 74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4" name="Text Box 75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5" name="Text Box 77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6" name="Text Box 78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7" name="Text Box 80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8" name="Text Box 8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0" name="Text Box 40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1" name="Text Box 41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2" name="Text Box 42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3" name="Text Box 43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4" name="Text Box 44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5" name="Text Box 45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7" name="Text Box 47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8" name="Text Box 48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9" name="Text Box 55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0" name="Text Box 56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1" name="Text Box 57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2" name="Text Box 58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4" name="Text Box 60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5" name="Text Box 6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6" name="Text Box 62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8" name="Text Box 64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9" name="Text Box 6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0" name="Text Box 6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1" name="Text Box 6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2" name="Text Box 6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3" name="Text Box 7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4" name="Text Box 7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5" name="Text Box 7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6" name="Text Box 7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7" name="Text Box 7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8" name="Text Box 7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9" name="Text Box 77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0" name="Text Box 78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1" name="Text Box 80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2" name="Text Box 8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6" name="Text Box 6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8" name="Text Box 8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0" name="Text Box 10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1" name="Text Box 11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2" name="Text Box 12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3" name="Text Box 49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4" name="Text Box 50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5" name="Text Box 5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6" name="Text Box 5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2" name="Text Box 8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4" name="Text Box 10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5" name="Text Box 1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8" name="Text Box 40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9" name="Text Box 4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0" name="Text Box 42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1" name="Text Box 43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2" name="Text Box 44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3" name="Text Box 45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5" name="Text Box 47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6" name="Text Box 48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7" name="Text Box 49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9" name="Text Box 52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0" name="Text Box 53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1" name="Text Box 55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2" name="Text Box 56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3" name="Text Box 57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4" name="Text Box 58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6" name="Text Box 60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7" name="Text Box 6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8" name="Text Box 62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0" name="Text Box 64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1" name="Text Box 66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2" name="Text Box 67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3" name="Text Box 68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4" name="Text Box 69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5" name="Text Box 70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6" name="Text Box 7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7" name="Text Box 72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8" name="Text Box 73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9" name="Text Box 74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0" name="Text Box 75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1" name="Text Box 77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2" name="Text Box 78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3" name="Text Box 8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4" name="Text Box 8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6" name="Text Box 40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7" name="Text Box 4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8" name="Text Box 42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9" name="Text Box 43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0" name="Text Box 44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1" name="Text Box 45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3" name="Text Box 47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4" name="Text Box 48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5" name="Text Box 55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6" name="Text Box 56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7" name="Text Box 57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8" name="Text Box 58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0" name="Text Box 60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1" name="Text Box 6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2" name="Text Box 62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3" name="Text Box 63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4" name="Text Box 64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5" name="Text Box 66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6" name="Text Box 67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7" name="Text Box 68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8" name="Text Box 69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9" name="Text Box 70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0" name="Text Box 7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1" name="Text Box 72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2" name="Text Box 73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3" name="Text Box 74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4" name="Text Box 75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5" name="Text Box 77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6" name="Text Box 78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7" name="Text Box 80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8" name="Text Box 8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0" name="Text Box 40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2" name="Text Box 42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3" name="Text Box 43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4" name="Text Box 44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5" name="Text Box 45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7" name="Text Box 47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8" name="Text Box 48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9" name="Text Box 55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0" name="Text Box 56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1" name="Text Box 57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2" name="Text Box 58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4" name="Text Box 60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5" name="Text Box 61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6" name="Text Box 62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8" name="Text Box 64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9" name="Text Box 6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0" name="Text Box 6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1" name="Text Box 6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2" name="Text Box 6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3" name="Text Box 7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4" name="Text Box 7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5" name="Text Box 7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6" name="Text Box 7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7" name="Text Box 7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8" name="Text Box 7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9" name="Text Box 77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0" name="Text Box 78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1" name="Text Box 80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2" name="Text Box 8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4" name="Text Box 40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5" name="Text Box 41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6" name="Text Box 42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7" name="Text Box 43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8" name="Text Box 44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9" name="Text Box 45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0" name="Text Box 46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1" name="Text Box 47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2" name="Text Box 48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3" name="Text Box 55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4" name="Text Box 56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5" name="Text Box 57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6" name="Text Box 58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8" name="Text Box 60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9" name="Text Box 6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0" name="Text Box 62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1" name="Text Box 63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2" name="Text Box 64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3" name="Text Box 66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4" name="Text Box 67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5" name="Text Box 68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6" name="Text Box 69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7" name="Text Box 70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8" name="Text Box 7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9" name="Text Box 72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0" name="Text Box 73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1" name="Text Box 74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2" name="Text Box 75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3" name="Text Box 77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4" name="Text Box 78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5" name="Text Box 80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6" name="Text Box 8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8" name="Text Box 10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9" name="Text Box 1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1" name="Text Box 49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2" name="Text Box 50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6" name="Text Box 40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8" name="Text Box 42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0" name="Text Box 44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1" name="Text Box 45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3" name="Text Box 47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4" name="Text Box 48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5" name="Text Box 55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6" name="Text Box 56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7" name="Text Box 57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8" name="Text Box 58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9" name="Text Box 59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0" name="Text Box 60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1" name="Text Box 61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2" name="Text Box 62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4" name="Text Box 64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5" name="Text Box 77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6" name="Text Box 78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7" name="Text Box 80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8" name="Text Box 8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0" name="Text Box 40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1" name="Text Box 41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2" name="Text Box 42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3" name="Text Box 43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4" name="Text Box 44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5" name="Text Box 45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6" name="Text Box 46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7" name="Text Box 47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8" name="Text Box 48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9" name="Text Box 55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0" name="Text Box 56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1" name="Text Box 57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2" name="Text Box 58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3" name="Text Box 59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4" name="Text Box 60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5" name="Text Box 6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6" name="Text Box 62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7" name="Text Box 63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8" name="Text Box 64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9" name="Text Box 6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0" name="Text Box 6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1" name="Text Box 6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2" name="Text Box 6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3" name="Text Box 7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4" name="Text Box 7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5" name="Text Box 7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6" name="Text Box 7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7" name="Text Box 7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8" name="Text Box 7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9" name="Text Box 77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0" name="Text Box 78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1" name="Text Box 80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2" name="Text Box 8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4" name="Text Box 40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6" name="Text Box 42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7" name="Text Box 43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8" name="Text Box 44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9" name="Text Box 45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1" name="Text Box 47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2" name="Text Box 48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3" name="Text Box 55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4" name="Text Box 56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5" name="Text Box 57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6" name="Text Box 58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7" name="Text Box 59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8" name="Text Box 60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9" name="Text Box 6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0" name="Text Box 62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2" name="Text Box 64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3" name="Text Box 66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4" name="Text Box 67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5" name="Text Box 68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6" name="Text Box 69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7" name="Text Box 70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8" name="Text Box 71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9" name="Text Box 72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0" name="Text Box 73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1" name="Text Box 74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2" name="Text Box 75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3" name="Text Box 77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4" name="Text Box 78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5" name="Text Box 80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6" name="Text Box 81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9" name="Text Box 5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2" name="Text Box 8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5" name="Text Box 1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6" name="Text Box 12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7" name="Text Box 49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3" name="Text Box 5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4" name="Text Box 6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5" name="Text Box 7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6" name="Text Box 8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9" name="Text Box 1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0" name="Text Box 12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2" name="Text Box 40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3" name="Text Box 4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4" name="Text Box 42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5" name="Text Box 43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6" name="Text Box 44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7" name="Text Box 45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8" name="Text Box 46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9" name="Text Box 47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0" name="Text Box 48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1" name="Text Box 49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2" name="Text Box 50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5" name="Text Box 55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6" name="Text Box 56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7" name="Text Box 57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8" name="Text Box 58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9" name="Text Box 59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0" name="Text Box 60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1" name="Text Box 6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2" name="Text Box 62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3" name="Text Box 63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4" name="Text Box 64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5" name="Text Box 66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6" name="Text Box 67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7" name="Text Box 68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8" name="Text Box 69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9" name="Text Box 70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0" name="Text Box 7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1" name="Text Box 72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2" name="Text Box 73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3" name="Text Box 74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4" name="Text Box 75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5" name="Text Box 77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6" name="Text Box 78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7" name="Text Box 80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8" name="Text Box 8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9" name="Text Box 55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0" name="Text Box 56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1" name="Text Box 57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2" name="Text Box 58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3" name="Text Box 59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4" name="Text Box 60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5" name="Text Box 6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6" name="Text Box 62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8" name="Text Box 64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9" name="Text Box 6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0" name="Text Box 6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1" name="Text Box 6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2" name="Text Box 6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3" name="Text Box 7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4" name="Text Box 7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5" name="Text Box 7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6" name="Text Box 7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7" name="Text Box 7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8" name="Text Box 7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9" name="Text Box 77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0" name="Text Box 78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1" name="Text Box 80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2" name="Text Box 8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4" name="Text Box 40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5" name="Text Box 4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6" name="Text Box 42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7" name="Text Box 43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8" name="Text Box 44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9" name="Text Box 45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1" name="Text Box 47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2" name="Text Box 48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3" name="Text Box 55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4" name="Text Box 56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5" name="Text Box 57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6" name="Text Box 58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7" name="Text Box 59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8" name="Text Box 60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9" name="Text Box 6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0" name="Text Box 62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1" name="Text Box 63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2" name="Text Box 64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3" name="Text Box 66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4" name="Text Box 67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5" name="Text Box 68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6" name="Text Box 69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7" name="Text Box 70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8" name="Text Box 7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9" name="Text Box 72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0" name="Text Box 73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1" name="Text Box 74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2" name="Text Box 75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3" name="Text Box 77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4" name="Text Box 78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5" name="Text Box 80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6" name="Text Box 81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8" name="Text Box 40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0" name="Text Box 42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2" name="Text Box 44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3" name="Text Box 45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5" name="Text Box 47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6" name="Text Box 48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7" name="Text Box 55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8" name="Text Box 56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9" name="Text Box 57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0" name="Text Box 58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2" name="Text Box 60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3" name="Text Box 6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4" name="Text Box 62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5" name="Text Box 63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6" name="Text Box 64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7" name="Text Box 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8" name="Text Box 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9" name="Text Box 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0" name="Text Box 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1" name="Text Box 70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2" name="Text Box 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3" name="Text Box 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4" name="Text Box 73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5" name="Text Box 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6" name="Text Box 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7" name="Text Box 77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8" name="Text Box 78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9" name="Text Box 80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4" name="Text Box 12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5" name="Text Box 49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6" name="Text Box 50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8" name="Text Box 53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0" name="Text Box 40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1" name="Text Box 41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4" name="Text Box 44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5" name="Text Box 45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6" name="Text Box 46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7" name="Text Box 47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8" name="Text Box 48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9" name="Text Box 55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0" name="Text Box 56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1" name="Text Box 57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2" name="Text Box 58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4" name="Text Box 60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5" name="Text Box 61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6" name="Text Box 62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7" name="Text Box 63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8" name="Text Box 64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9" name="Text Box 6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0" name="Text Box 6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1" name="Text Box 6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2" name="Text Box 6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3" name="Text Box 7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4" name="Text Box 7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5" name="Text Box 7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6" name="Text Box 7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7" name="Text Box 7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8" name="Text Box 7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9" name="Text Box 77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0" name="Text Box 78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1" name="Text Box 80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2" name="Text Box 8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4" name="Text Box 40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6" name="Text Box 42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7" name="Text Box 43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8" name="Text Box 44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9" name="Text Box 45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1" name="Text Box 47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2" name="Text Box 48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3" name="Text Box 55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4" name="Text Box 56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5" name="Text Box 57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6" name="Text Box 58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7" name="Text Box 59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8" name="Text Box 60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9" name="Text Box 61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0" name="Text Box 62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2" name="Text Box 64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3" name="Text Box 66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4" name="Text Box 67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5" name="Text Box 68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6" name="Text Box 69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7" name="Text Box 70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8" name="Text Box 71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9" name="Text Box 72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0" name="Text Box 73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1" name="Text Box 74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2" name="Text Box 75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3" name="Text Box 77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4" name="Text Box 78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5" name="Text Box 80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6" name="Text Box 81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9" name="Text Box 41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0" name="Text Box 42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2" name="Text Box 44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3" name="Text Box 45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4" name="Text Box 46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5" name="Text Box 47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6" name="Text Box 48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7" name="Text Box 55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8" name="Text Box 56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9" name="Text Box 57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0" name="Text Box 58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1" name="Text Box 59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2" name="Text Box 60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3" name="Text Box 6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4" name="Text Box 6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5" name="Text Box 6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6" name="Text Box 6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7" name="Text Box 66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8" name="Text Box 67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9" name="Text Box 6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0" name="Text Box 6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1" name="Text Box 70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2" name="Text Box 7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3" name="Text Box 7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4" name="Text Box 7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5" name="Text Box 7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6" name="Text Box 7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7" name="Text Box 77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8" name="Text Box 78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9" name="Text Box 80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0" name="Text Box 8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6" name="Text Box 8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8" name="Text Box 10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9" name="Text Box 1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0" name="Text Box 12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1" name="Text Box 4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2" name="Text Box 5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0" name="Text Box 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2" name="Text Box 1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3" name="Text Box 1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6" name="Text Box 40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7" name="Text Box 41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8" name="Text Box 42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0" name="Text Box 44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1" name="Text Box 45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2" name="Text Box 46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3" name="Text Box 47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4" name="Text Box 48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5" name="Text Box 49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6" name="Text Box 50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9" name="Text Box 55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0" name="Text Box 56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1" name="Text Box 57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2" name="Text Box 58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3" name="Text Box 59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4" name="Text Box 60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5" name="Text Box 61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6" name="Text Box 62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7" name="Text Box 63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8" name="Text Box 64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9" name="Text Box 66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0" name="Text Box 67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1" name="Text Box 68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2" name="Text Box 69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3" name="Text Box 70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4" name="Text Box 71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5" name="Text Box 72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6" name="Text Box 73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7" name="Text Box 74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8" name="Text Box 75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9" name="Text Box 7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0" name="Text Box 7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1" name="Text Box 8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2" name="Text Box 8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4" name="Text Box 40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5" name="Text Box 41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6" name="Text Box 42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7" name="Text Box 43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8" name="Text Box 44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9" name="Text Box 45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0" name="Text Box 46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1" name="Text Box 47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2" name="Text Box 48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3" name="Text Box 55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4" name="Text Box 56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5" name="Text Box 57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6" name="Text Box 58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7" name="Text Box 59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8" name="Text Box 60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9" name="Text Box 6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0" name="Text Box 62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2" name="Text Box 64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3" name="Text Box 66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4" name="Text Box 67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5" name="Text Box 68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6" name="Text Box 69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7" name="Text Box 70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8" name="Text Box 71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9" name="Text Box 72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0" name="Text Box 73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1" name="Text Box 74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2" name="Text Box 75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3" name="Text Box 77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4" name="Text Box 78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5" name="Text Box 80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6" name="Text Box 81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8" name="Text Box 40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9" name="Text Box 41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0" name="Text Box 42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1" name="Text Box 43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2" name="Text Box 44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3" name="Text Box 45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5" name="Text Box 47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6" name="Text Box 48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7" name="Text Box 5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8" name="Text Box 5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9" name="Text Box 5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0" name="Text Box 5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1" name="Text Box 5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2" name="Text Box 6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3" name="Text Box 6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4" name="Text Box 6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5" name="Text Box 6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6" name="Text Box 6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7" name="Text Box 66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8" name="Text Box 67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5" name="Text Box 74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6" name="Text Box 75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7" name="Text Box 77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8" name="Text Box 78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9" name="Text Box 80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0" name="Text Box 81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2" name="Text Box 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3" name="Text Box 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4" name="Text Box 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6" name="Text Box 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7" name="Text Box 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8" name="Text Box 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9" name="Text Box 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0" name="Text Box 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1" name="Text Box 55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2" name="Text Box 56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3" name="Text Box 57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4" name="Text Box 58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5" name="Text Box 59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6" name="Text Box 60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7" name="Text Box 61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8" name="Text Box 62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0" name="Text Box 64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1" name="Text Box 66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2" name="Text Box 67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9" name="Text Box 74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0" name="Text Box 50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1" name="Text Box 52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2" name="Text Box 53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4" name="Text Box 40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5" name="Text Box 41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6" name="Text Box 42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7" name="Text Box 43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8" name="Text Box 44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9" name="Text Box 45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0" name="Text Box 46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1" name="Text Box 47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2" name="Text Box 48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3" name="Text Box 55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4" name="Text Box 56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5" name="Text Box 57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6" name="Text Box 58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7" name="Text Box 59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8" name="Text Box 60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9" name="Text Box 61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0" name="Text Box 62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2" name="Text Box 64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3" name="Text Box 66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4" name="Text Box 67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5" name="Text Box 68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6" name="Text Box 69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7" name="Text Box 70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8" name="Text Box 71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9" name="Text Box 72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0" name="Text Box 73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1" name="Text Box 74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2" name="Text Box 75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3" name="Text Box 77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4" name="Text Box 78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5" name="Text Box 80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6" name="Text Box 81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8" name="Text Box 40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9" name="Text Box 41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0" name="Text Box 42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1" name="Text Box 43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2" name="Text Box 44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3" name="Text Box 45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4" name="Text Box 46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5" name="Text Box 47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6" name="Text Box 48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7" name="Text Box 5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8" name="Text Box 5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9" name="Text Box 5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0" name="Text Box 5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1" name="Text Box 5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2" name="Text Box 6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3" name="Text Box 6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4" name="Text Box 6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5" name="Text Box 6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6" name="Text Box 6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7" name="Text Box 6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8" name="Text Box 67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9" name="Text Box 68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0" name="Text Box 69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1" name="Text Box 70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2" name="Text Box 7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3" name="Text Box 7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4" name="Text Box 73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5" name="Text Box 74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6" name="Text Box 75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7" name="Text Box 77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8" name="Text Box 78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9" name="Text Box 80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0" name="Text Box 81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2" name="Text Box 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3" name="Text Box 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4" name="Text Box 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6" name="Text Box 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7" name="Text Box 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8" name="Text Box 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9" name="Text Box 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0" name="Text Box 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1" name="Text Box 55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2" name="Text Box 56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3" name="Text Box 57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4" name="Text Box 58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5" name="Text Box 59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6" name="Text Box 60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7" name="Text Box 61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8" name="Text Box 62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0" name="Text Box 64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1" name="Text Box 66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2" name="Text Box 67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3" name="Text Box 68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4" name="Text Box 69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5" name="Text Box 70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6" name="Text Box 71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7" name="Text Box 72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8" name="Text Box 73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9" name="Text Box 74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0" name="Text Box 75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1" name="Text Box 77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2" name="Text Box 78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3" name="Text Box 80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4" name="Text Box 81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8" name="Text Box 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0" name="Text Box 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3" name="Text Box 1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4" name="Text Box 1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5" name="Text Box 49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6" name="Text Box 50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1" name="Text Box 5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6" name="Text Box 10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7" name="Text Box 11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8" name="Text Box 12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0" name="Text Box 40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1" name="Text Box 41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2" name="Text Box 42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3" name="Text Box 43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4" name="Text Box 44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5" name="Text Box 45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6" name="Text Box 46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7" name="Text Box 47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8" name="Text Box 48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9" name="Text Box 49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0" name="Text Box 50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3" name="Text Box 55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4" name="Text Box 56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5" name="Text Box 57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6" name="Text Box 58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7" name="Text Box 59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8" name="Text Box 60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9" name="Text Box 61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0" name="Text Box 62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1" name="Text Box 63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2" name="Text Box 64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3" name="Text Box 66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4" name="Text Box 67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1" name="Text Box 74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2" name="Text Box 75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3" name="Text Box 77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4" name="Text Box 78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5" name="Text Box 80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6" name="Text Box 81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8" name="Text Box 40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7" name="Text Box 5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8" name="Text Box 5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9" name="Text Box 5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0" name="Text Box 5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1" name="Text Box 5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2" name="Text Box 6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3" name="Text Box 6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4" name="Text Box 6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6" name="Text Box 6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7" name="Text Box 66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8" name="Text Box 67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9" name="Text Box 6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0" name="Text Box 6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1" name="Text Box 70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2" name="Text Box 7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3" name="Text Box 7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4" name="Text Box 73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5" name="Text Box 7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6" name="Text Box 75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7" name="Text Box 77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8" name="Text Box 78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9" name="Text Box 80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0" name="Text Box 81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2" name="Text Box 4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3" name="Text Box 4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4" name="Text Box 4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5" name="Text Box 4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7" name="Text Box 4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9" name="Text Box 4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0" name="Text Box 4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1" name="Text Box 55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2" name="Text Box 56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3" name="Text Box 57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4" name="Text Box 58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5" name="Text Box 59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6" name="Text Box 60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7" name="Text Box 61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8" name="Text Box 62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9" name="Text Box 63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0" name="Text Box 64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1" name="Text Box 66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2" name="Text Box 67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3" name="Text Box 68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4" name="Text Box 69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5" name="Text Box 70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6" name="Text Box 71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7" name="Text Box 72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8" name="Text Box 73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9" name="Text Box 74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0" name="Text Box 75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1" name="Text Box 77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2" name="Text Box 78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3" name="Text Box 80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4" name="Text Box 81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6" name="Text Box 40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7" name="Text Box 41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8" name="Text Box 42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9" name="Text Box 43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0" name="Text Box 44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1" name="Text Box 45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3" name="Text Box 47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4" name="Text Box 48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5" name="Text Box 55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6" name="Text Box 56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7" name="Text Box 57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8" name="Text Box 58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9" name="Text Box 59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0" name="Text Box 60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1" name="Text Box 61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2" name="Text Box 62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3" name="Text Box 63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4" name="Text Box 64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5" name="Text Box 66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6" name="Text Box 67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7" name="Text Box 68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8" name="Text Box 69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9" name="Text Box 70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0" name="Text Box 71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1" name="Text Box 72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2" name="Text Box 73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3" name="Text Box 74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4" name="Text Box 75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5" name="Text Box 77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6" name="Text Box 78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7" name="Text Box 80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1" name="Text Box 11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2" name="Text Box 12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3" name="Text Box 49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4" name="Text Box 50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5" name="Text Box 52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6" name="Text Box 53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8" name="Text Box 40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9" name="Text Box 41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0" name="Text Box 42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2" name="Text Box 44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3" name="Text Box 45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4" name="Text Box 46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5" name="Text Box 47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6" name="Text Box 48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7" name="Text Box 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8" name="Text Box 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9" name="Text Box 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0" name="Text Box 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1" name="Text Box 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2" name="Text Box 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3" name="Text Box 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4" name="Text Box 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5" name="Text Box 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6" name="Text Box 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7" name="Text Box 6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8" name="Text Box 67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9" name="Text Box 6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0" name="Text Box 69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1" name="Text Box 70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2" name="Text Box 7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3" name="Text Box 72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4" name="Text Box 73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5" name="Text Box 74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6" name="Text Box 7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7" name="Text Box 77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8" name="Text Box 78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9" name="Text Box 80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0" name="Text Box 81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2" name="Text Box 4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3" name="Text Box 4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4" name="Text Box 4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5" name="Text Box 4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6" name="Text Box 4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7" name="Text Box 4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9" name="Text Box 4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0" name="Text Box 4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2" name="Text Box 56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3" name="Text Box 57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4" name="Text Box 58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6" name="Text Box 60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7" name="Text Box 61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8" name="Text Box 62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9" name="Text Box 63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0" name="Text Box 64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1" name="Text Box 66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2" name="Text Box 67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3" name="Text Box 68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4" name="Text Box 69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5" name="Text Box 70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6" name="Text Box 71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7" name="Text Box 72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8" name="Text Box 73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9" name="Text Box 74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0" name="Text Box 75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1" name="Text Box 77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2" name="Text Box 78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3" name="Text Box 80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4" name="Text Box 81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6" name="Text Box 40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7" name="Text Box 41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8" name="Text Box 42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0" name="Text Box 44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1" name="Text Box 45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2" name="Text Box 46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3" name="Text Box 47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4" name="Text Box 48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5" name="Text Box 55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6" name="Text Box 56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7" name="Text Box 57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8" name="Text Box 58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0" name="Text Box 60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1" name="Text Box 61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2" name="Text Box 62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3" name="Text Box 63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4" name="Text Box 64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5" name="Text Box 66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6" name="Text Box 67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7" name="Text Box 68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8" name="Text Box 69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9" name="Text Box 70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0" name="Text Box 71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1" name="Text Box 72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2" name="Text Box 73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3" name="Text Box 74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4" name="Text Box 75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7" name="Text Box 80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8" name="Text Box 81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1" name="Text Box 5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2" name="Text Box 6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6" name="Text Box 10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9" name="Text Box 49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0" name="Text Box 50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1" name="Text Box 52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2" name="Text Box 53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1" name="Text Box 11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2" name="Text Box 12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4" name="Text Box 40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5" name="Text Box 41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6" name="Text Box 42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7" name="Text Box 43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8" name="Text Box 44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9" name="Text Box 45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1" name="Text Box 47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2" name="Text Box 48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3" name="Text Box 49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4" name="Text Box 50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5" name="Text Box 52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6" name="Text Box 53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7" name="Text Box 5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8" name="Text Box 5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9" name="Text Box 5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0" name="Text Box 5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1" name="Text Box 5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2" name="Text Box 6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3" name="Text Box 6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4" name="Text Box 6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5" name="Text Box 6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6" name="Text Box 6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7" name="Text Box 66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8" name="Text Box 67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9" name="Text Box 68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0" name="Text Box 69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1" name="Text Box 70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2" name="Text Box 7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3" name="Text Box 72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4" name="Text Box 73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5" name="Text Box 74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6" name="Text Box 75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7" name="Text Box 77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8" name="Text Box 78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9" name="Text Box 80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0" name="Text Box 81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2" name="Text Box 4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3" name="Text Box 4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4" name="Text Box 4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5" name="Text Box 4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6" name="Text Box 4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7" name="Text Box 4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8" name="Text Box 4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9" name="Text Box 4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0" name="Text Box 4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1" name="Text Box 55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2" name="Text Box 56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3" name="Text Box 57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4" name="Text Box 58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5" name="Text Box 59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6" name="Text Box 60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7" name="Text Box 61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8" name="Text Box 62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0" name="Text Box 64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1" name="Text Box 66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2" name="Text Box 67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3" name="Text Box 68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4" name="Text Box 69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5" name="Text Box 70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6" name="Text Box 71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7" name="Text Box 72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8" name="Text Box 73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9" name="Text Box 74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0" name="Text Box 75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1" name="Text Box 77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2" name="Text Box 78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3" name="Text Box 80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4" name="Text Box 81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6" name="Text Box 40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8" name="Text Box 42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9" name="Text Box 43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0" name="Text Box 44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1" name="Text Box 45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3" name="Text Box 47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4" name="Text Box 48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5" name="Text Box 55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6" name="Text Box 56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7" name="Text Box 57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8" name="Text Box 58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9" name="Text Box 59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0" name="Text Box 60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1" name="Text Box 61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2" name="Text Box 62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3" name="Text Box 63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4" name="Text Box 64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5" name="Text Box 66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6" name="Text Box 67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3" name="Text Box 74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4" name="Text Box 75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5" name="Text Box 77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6" name="Text Box 78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7" name="Text Box 80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8" name="Text Box 81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0" name="Text Box 40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1" name="Text Box 41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2" name="Text Box 42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3" name="Text Box 43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4" name="Text Box 44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5" name="Text Box 45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6" name="Text Box 46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7" name="Text Box 47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8" name="Text Box 48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9" name="Text Box 55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0" name="Text Box 56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1" name="Text Box 57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2" name="Text Box 58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3" name="Text Box 59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4" name="Text Box 60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5" name="Text Box 61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6" name="Text Box 62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8" name="Text Box 64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9" name="Text Box 66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0" name="Text Box 67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1" name="Text Box 68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2" name="Text Box 69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3" name="Text Box 70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4" name="Text Box 71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5" name="Text Box 72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6" name="Text Box 73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7" name="Text Box 74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8" name="Text Box 75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9" name="Text Box 7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0" name="Text Box 7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1" name="Text Box 80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2" name="Text Box 8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5" name="Text Box 11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7" name="Text Box 49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8" name="Text Box 50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9" name="Text Box 52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0" name="Text Box 53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2" name="Text Box 4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4" name="Text Box 4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5" name="Text Box 4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6" name="Text Box 4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7" name="Text Box 4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8" name="Text Box 4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9" name="Text Box 4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0" name="Text Box 4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1" name="Text Box 55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2" name="Text Box 56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3" name="Text Box 57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4" name="Text Box 58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5" name="Text Box 59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6" name="Text Box 60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7" name="Text Box 61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8" name="Text Box 62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9" name="Text Box 63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0" name="Text Box 64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1" name="Text Box 66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2" name="Text Box 67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3" name="Text Box 68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4" name="Text Box 69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5" name="Text Box 70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6" name="Text Box 71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7" name="Text Box 72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8" name="Text Box 73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9" name="Text Box 74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0" name="Text Box 75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1" name="Text Box 77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2" name="Text Box 78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3" name="Text Box 80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4" name="Text Box 81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6" name="Text Box 40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7" name="Text Box 41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8" name="Text Box 42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9" name="Text Box 43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0" name="Text Box 44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1" name="Text Box 45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2" name="Text Box 46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3" name="Text Box 47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4" name="Text Box 48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5" name="Text Box 55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6" name="Text Box 56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7" name="Text Box 57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8" name="Text Box 58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9" name="Text Box 59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0" name="Text Box 60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1" name="Text Box 61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2" name="Text Box 62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3" name="Text Box 63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4" name="Text Box 64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5" name="Text Box 66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6" name="Text Box 67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7" name="Text Box 68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8" name="Text Box 69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9" name="Text Box 70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0" name="Text Box 71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1" name="Text Box 72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2" name="Text Box 73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3" name="Text Box 74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4" name="Text Box 75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5" name="Text Box 77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6" name="Text Box 78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7" name="Text Box 80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8" name="Text Box 81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0" name="Text Box 40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2" name="Text Box 42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3" name="Text Box 43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4" name="Text Box 44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5" name="Text Box 45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7" name="Text Box 47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8" name="Text Box 48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9" name="Text Box 55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0" name="Text Box 56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1" name="Text Box 57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2" name="Text Box 58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3" name="Text Box 59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4" name="Text Box 60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7" name="Text Box 63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8" name="Text Box 64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9" name="Text Box 66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0" name="Text Box 67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1" name="Text Box 68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2" name="Text Box 69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3" name="Text Box 70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4" name="Text Box 71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5" name="Text Box 72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6" name="Text Box 73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7" name="Text Box 74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8" name="Text Box 75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9" name="Text Box 7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0" name="Text Box 7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1" name="Text Box 80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2" name="Text Box 81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3" name="Text Box 49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4" name="Text Box 50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5" name="Text Box 52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6" name="Text Box 53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9" name="Text Box 5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0" name="Text Box 6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1" name="Text Box 7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4" name="Text Box 10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5" name="Text Box 11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6" name="Text Box 12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8" name="Text Box 40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9" name="Text Box 41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0" name="Text Box 42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1" name="Text Box 43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2" name="Text Box 44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3" name="Text Box 45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4" name="Text Box 46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5" name="Text Box 47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6" name="Text Box 48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7" name="Text Box 49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8" name="Text Box 50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9" name="Text Box 52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0" name="Text Box 53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1" name="Text Box 55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2" name="Text Box 56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3" name="Text Box 57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4" name="Text Box 58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5" name="Text Box 59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6" name="Text Box 60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7" name="Text Box 61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8" name="Text Box 62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9" name="Text Box 63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0" name="Text Box 64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1" name="Text Box 66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2" name="Text Box 67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3" name="Text Box 68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4" name="Text Box 69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5" name="Text Box 70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6" name="Text Box 71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7" name="Text Box 72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8" name="Text Box 73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9" name="Text Box 74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0" name="Text Box 75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1" name="Text Box 77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2" name="Text Box 78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3" name="Text Box 80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4" name="Text Box 81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6" name="Text Box 40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8" name="Text Box 42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0" name="Text Box 44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1" name="Text Box 45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3" name="Text Box 47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4" name="Text Box 48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5" name="Text Box 55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6" name="Text Box 56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7" name="Text Box 57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8" name="Text Box 58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9" name="Text Box 59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0" name="Text Box 60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1" name="Text Box 61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2" name="Text Box 62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4" name="Text Box 64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5" name="Text Box 66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6" name="Text Box 67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7" name="Text Box 68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8" name="Text Box 69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9" name="Text Box 70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0" name="Text Box 71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1" name="Text Box 72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2" name="Text Box 73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3" name="Text Box 74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4" name="Text Box 75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5" name="Text Box 77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6" name="Text Box 78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7" name="Text Box 80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8" name="Text Box 81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9" name="Text Box 39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0" name="Text Box 40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1" name="Text Box 41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2" name="Text Box 42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4" name="Text Box 44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5" name="Text Box 45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6" name="Text Box 46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7" name="Text Box 47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8" name="Text Box 48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9" name="Text Box 55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0" name="Text Box 56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1" name="Text Box 57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2" name="Text Box 58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3" name="Text Box 59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4" name="Text Box 60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5" name="Text Box 61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6" name="Text Box 62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7" name="Text Box 63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8" name="Text Box 64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9" name="Text Box 66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0" name="Text Box 67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1" name="Text Box 68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2" name="Text Box 69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3" name="Text Box 70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4" name="Text Box 71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5" name="Text Box 72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6" name="Text Box 73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7" name="Text Box 74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8" name="Text Box 75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1" name="Text Box 80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2" name="Text Box 81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3" name="Text Box 39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4" name="Text Box 40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5" name="Text Box 41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6" name="Text Box 42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7" name="Text Box 43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8" name="Text Box 44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9" name="Text Box 45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1" name="Text Box 47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2" name="Text Box 48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3" name="Text Box 55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4" name="Text Box 56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5" name="Text Box 57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6" name="Text Box 58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7" name="Text Box 59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8" name="Text Box 60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9" name="Text Box 61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0" name="Text Box 62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2" name="Text Box 64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3" name="Text Box 66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4" name="Text Box 67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5" name="Text Box 68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6" name="Text Box 69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7" name="Text Box 70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8" name="Text Box 71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9" name="Text Box 72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0" name="Text Box 73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1" name="Text Box 74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2" name="Text Box 5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3" name="Text Box 52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4" name="Text Box 53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5" name="Text Box 39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6" name="Text Box 40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8" name="Text Box 42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0" name="Text Box 44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1" name="Text Box 45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3" name="Text Box 47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4" name="Text Box 48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5" name="Text Box 55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6" name="Text Box 56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7" name="Text Box 57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8" name="Text Box 58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9" name="Text Box 59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0" name="Text Box 60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1" name="Text Box 61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2" name="Text Box 62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4" name="Text Box 64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5" name="Text Box 66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6" name="Text Box 67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7" name="Text Box 68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8" name="Text Box 69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9" name="Text Box 70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0" name="Text Box 71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1" name="Text Box 72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2" name="Text Box 73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3" name="Text Box 74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4" name="Text Box 75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5" name="Text Box 77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6" name="Text Box 78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7" name="Text Box 80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8" name="Text Box 8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9" name="Text Box 3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0" name="Text Box 40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1" name="Text Box 41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2" name="Text Box 42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3" name="Text Box 43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4" name="Text Box 44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5" name="Text Box 45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7" name="Text Box 47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8" name="Text Box 48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9" name="Text Box 55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0" name="Text Box 56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1" name="Text Box 57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2" name="Text Box 58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3" name="Text Box 59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4" name="Text Box 60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5" name="Text Box 61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6" name="Text Box 62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7" name="Text Box 63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8" name="Text Box 64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9" name="Text Box 66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0" name="Text Box 67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1" name="Text Box 68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2" name="Text Box 69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3" name="Text Box 70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4" name="Text Box 71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5" name="Text Box 72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6" name="Text Box 73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7" name="Text Box 74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8" name="Text Box 75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9" name="Text Box 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0" name="Text Box 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1" name="Text Box 80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2" name="Text Box 81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3" name="Text Box 39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4" name="Text Box 40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6" name="Text Box 42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8" name="Text Box 44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9" name="Text Box 45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1" name="Text Box 47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2" name="Text Box 48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3" name="Text Box 55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4" name="Text Box 56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5" name="Text Box 57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6" name="Text Box 58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7" name="Text Box 59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8" name="Text Box 60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9" name="Text Box 61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0" name="Text Box 62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2" name="Text Box 64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3" name="Text Box 77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4" name="Text Box 78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5" name="Text Box 80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6" name="Text Box 81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4" name="Text Box 10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5" name="Text Box 11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7" name="Text Box 49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8" name="Text Box 50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9" name="Text Box 52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0" name="Text Box 53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6" name="Text Box 8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9" name="Text Box 11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0" name="Text Box 12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1" name="Text Box 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2" name="Text Box 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3" name="Text Box 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4" name="Text Box 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5" name="Text Box 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6" name="Text Box 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7" name="Text Box 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9" name="Text Box 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0" name="Text Box 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1" name="Text Box 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2" name="Text Box 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3" name="Text Box 52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4" name="Text Box 53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5" name="Text Box 55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6" name="Text Box 56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7" name="Text Box 57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8" name="Text Box 58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9" name="Text Box 59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0" name="Text Box 60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1" name="Text Box 61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2" name="Text Box 62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3" name="Text Box 63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4" name="Text Box 64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5" name="Text Box 66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6" name="Text Box 67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7" name="Text Box 68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8" name="Text Box 69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9" name="Text Box 70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0" name="Text Box 71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1" name="Text Box 72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2" name="Text Box 73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3" name="Text Box 74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4" name="Text Box 75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5" name="Text Box 77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6" name="Text Box 78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7" name="Text Box 80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8" name="Text Box 81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9" name="Text Box 39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0" name="Text Box 40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1" name="Text Box 41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2" name="Text Box 42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3" name="Text Box 43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5" name="Text Box 45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6" name="Text Box 46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7" name="Text Box 47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8" name="Text Box 48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9" name="Text Box 55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0" name="Text Box 56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1" name="Text Box 57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2" name="Text Box 58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3" name="Text Box 59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4" name="Text Box 60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5" name="Text Box 61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6" name="Text Box 62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7" name="Text Box 63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8" name="Text Box 64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9" name="Text Box 66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0" name="Text Box 67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1" name="Text Box 68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2" name="Text Box 69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3" name="Text Box 70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4" name="Text Box 71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5" name="Text Box 72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6" name="Text Box 73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7" name="Text Box 74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8" name="Text Box 75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9" name="Text Box 7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0" name="Text Box 7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1" name="Text Box 80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2" name="Text Box 81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3" name="Text Box 39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4" name="Text Box 40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5" name="Text Box 41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6" name="Text Box 42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7" name="Text Box 43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8" name="Text Box 44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9" name="Text Box 45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1" name="Text Box 47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2" name="Text Box 48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3" name="Text Box 55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4" name="Text Box 56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5" name="Text Box 57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6" name="Text Box 58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7" name="Text Box 59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8" name="Text Box 60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9" name="Text Box 61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0" name="Text Box 62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1" name="Text Box 63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2" name="Text Box 64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3" name="Text Box 66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4" name="Text Box 67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5" name="Text Box 68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6" name="Text Box 69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7" name="Text Box 70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8" name="Text Box 71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9" name="Text Box 72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0" name="Text Box 73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1" name="Text Box 74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2" name="Text Box 75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3" name="Text Box 77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4" name="Text Box 78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5" name="Text Box 80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6" name="Text Box 81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7" name="Text Box 39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8" name="Text Box 40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9" name="Text Box 41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0" name="Text Box 42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1" name="Text Box 43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2" name="Text Box 44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3" name="Text Box 45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4" name="Text Box 46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5" name="Text Box 47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6" name="Text Box 48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7" name="Text Box 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8" name="Text Box 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9" name="Text Box 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0" name="Text Box 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1" name="Text Box 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2" name="Text Box 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3" name="Text Box 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4" name="Text Box 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5" name="Text Box 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6" name="Text Box 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7" name="Text Box 66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8" name="Text Box 67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9" name="Text Box 68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0" name="Text Box 69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1" name="Text Box 70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2" name="Text Box 71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3" name="Text Box 72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4" name="Text Box 73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5" name="Text Box 74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6" name="Text Box 75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7" name="Text Box 77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8" name="Text Box 78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9" name="Text Box 80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0" name="Text Box 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2" name="Text Box 1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3" name="Text Box 1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4" name="Text Box 1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5" name="Text Box 49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6" name="Text Box 50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7" name="Text Box 52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8" name="Text Box 53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9" name="Text Box 39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0" name="Text Box 40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1" name="Text Box 41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2" name="Text Box 42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3" name="Text Box 43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4" name="Text Box 44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5" name="Text Box 45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6" name="Text Box 46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7" name="Text Box 47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8" name="Text Box 48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9" name="Text Box 55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0" name="Text Box 56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1" name="Text Box 57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2" name="Text Box 58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3" name="Text Box 59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4" name="Text Box 60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5" name="Text Box 61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6" name="Text Box 62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7" name="Text Box 63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8" name="Text Box 64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9" name="Text Box 66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0" name="Text Box 67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1" name="Text Box 68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2" name="Text Box 69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3" name="Text Box 70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4" name="Text Box 71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5" name="Text Box 72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6" name="Text Box 73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7" name="Text Box 74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8" name="Text Box 75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9" name="Text Box 7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0" name="Text Box 7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1" name="Text Box 80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2" name="Text Box 81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3" name="Text Box 39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4" name="Text Box 40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5" name="Text Box 41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6" name="Text Box 42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7" name="Text Box 43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8" name="Text Box 44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9" name="Text Box 45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0" name="Text Box 46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1" name="Text Box 47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2" name="Text Box 48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3" name="Text Box 55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4" name="Text Box 56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5" name="Text Box 57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6" name="Text Box 58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8" name="Text Box 60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9" name="Text Box 61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0" name="Text Box 62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1" name="Text Box 63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2" name="Text Box 64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3" name="Text Box 66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4" name="Text Box 67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5" name="Text Box 68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6" name="Text Box 69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7" name="Text Box 70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8" name="Text Box 71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9" name="Text Box 72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0" name="Text Box 73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1" name="Text Box 74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2" name="Text Box 75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3" name="Text Box 77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4" name="Text Box 78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5" name="Text Box 80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6" name="Text Box 81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7" name="Text Box 39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8" name="Text Box 40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9" name="Text Box 41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0" name="Text Box 42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1" name="Text Box 43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2" name="Text Box 44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3" name="Text Box 45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4" name="Text Box 46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5" name="Text Box 47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6" name="Text Box 48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7" name="Text Box 5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8" name="Text Box 5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9" name="Text Box 5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0" name="Text Box 5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1" name="Text Box 5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2" name="Text Box 6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3" name="Text Box 6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4" name="Text Box 6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5" name="Text Box 6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6" name="Text Box 6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7" name="Text Box 66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8" name="Text Box 67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5" name="Text Box 74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6" name="Text Box 75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7" name="Text Box 77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8" name="Text Box 78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9" name="Text Box 80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0" name="Text Box 81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6" name="Text Box 8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1" name="Text Box 4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2" name="Text Box 5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3" name="Text Box 52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4" name="Text Box 53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7" name="Text Box 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8" name="Text Box 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0" name="Text Box 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4" name="Text Box 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5" name="Text Box 39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6" name="Text Box 40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7" name="Text Box 41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8" name="Text Box 42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9" name="Text Box 43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0" name="Text Box 44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1" name="Text Box 45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3" name="Text Box 47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4" name="Text Box 48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5" name="Text Box 49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6" name="Text Box 50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7" name="Text Box 52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8" name="Text Box 53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9" name="Text Box 55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0" name="Text Box 56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1" name="Text Box 57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2" name="Text Box 58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3" name="Text Box 59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4" name="Text Box 60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5" name="Text Box 61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6" name="Text Box 62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7" name="Text Box 63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8" name="Text Box 64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9" name="Text Box 66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0" name="Text Box 67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1" name="Text Box 68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2" name="Text Box 69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3" name="Text Box 70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4" name="Text Box 71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5" name="Text Box 72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6" name="Text Box 73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7" name="Text Box 74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8" name="Text Box 75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9" name="Text Box 7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0" name="Text Box 7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1" name="Text Box 80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2" name="Text Box 81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3" name="Text Box 39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4" name="Text Box 40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5" name="Text Box 41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6" name="Text Box 42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7" name="Text Box 43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8" name="Text Box 44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9" name="Text Box 45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1" name="Text Box 47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2" name="Text Box 48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3" name="Text Box 55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4" name="Text Box 56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5" name="Text Box 57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6" name="Text Box 58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7" name="Text Box 59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8" name="Text Box 60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9" name="Text Box 61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0" name="Text Box 62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2" name="Text Box 64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3" name="Text Box 66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4" name="Text Box 67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5" name="Text Box 68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6" name="Text Box 69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7" name="Text Box 70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8" name="Text Box 71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9" name="Text Box 72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0" name="Text Box 73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1" name="Text Box 74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2" name="Text Box 75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3" name="Text Box 77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4" name="Text Box 78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5" name="Text Box 80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6" name="Text Box 81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7" name="Text Box 39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8" name="Text Box 40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9" name="Text Box 41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0" name="Text Box 42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1" name="Text Box 43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3" name="Text Box 45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4" name="Text Box 46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5" name="Text Box 47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6" name="Text Box 48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7" name="Text Box 5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8" name="Text Box 5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9" name="Text Box 5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0" name="Text Box 5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1" name="Text Box 5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2" name="Text Box 6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3" name="Text Box 6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4" name="Text Box 6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5" name="Text Box 6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6" name="Text Box 6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7" name="Text Box 66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8" name="Text Box 67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9" name="Text Box 68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0" name="Text Box 69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1" name="Text Box 70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2" name="Text Box 71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3" name="Text Box 72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4" name="Text Box 73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5" name="Text Box 74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6" name="Text Box 75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7" name="Text Box 77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8" name="Text Box 78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9" name="Text Box 80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0" name="Text Box 81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1" name="Text Box 3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2" name="Text Box 4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3" name="Text Box 4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4" name="Text Box 4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5" name="Text Box 4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6" name="Text Box 4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7" name="Text Box 4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8" name="Text Box 4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9" name="Text Box 4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0" name="Text Box 4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1" name="Text Box 55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2" name="Text Box 56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3" name="Text Box 57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4" name="Text Box 58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5" name="Text Box 59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6" name="Text Box 60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7" name="Text Box 61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8" name="Text Box 62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0" name="Text Box 64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1" name="Text Box 66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2" name="Text Box 67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3" name="Text Box 68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4" name="Text Box 69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5" name="Text Box 70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6" name="Text Box 71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7" name="Text Box 72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8" name="Text Box 73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9" name="Text Box 74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0" name="Text Box 75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1" name="Text Box 77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2" name="Text Box 78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3" name="Text Box 80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5" name="Text Box 9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8" name="Text Box 12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1" name="Text Box 52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2" name="Text Box 53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3" name="Text Box 39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4" name="Text Box 40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5" name="Text Box 41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6" name="Text Box 42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7" name="Text Box 43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8" name="Text Box 44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9" name="Text Box 45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0" name="Text Box 46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1" name="Text Box 47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2" name="Text Box 48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3" name="Text Box 55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4" name="Text Box 56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5" name="Text Box 57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6" name="Text Box 58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7" name="Text Box 59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8" name="Text Box 60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9" name="Text Box 61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0" name="Text Box 62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1" name="Text Box 63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2" name="Text Box 64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3" name="Text Box 66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4" name="Text Box 67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5" name="Text Box 68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6" name="Text Box 69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7" name="Text Box 70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8" name="Text Box 71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9" name="Text Box 72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0" name="Text Box 73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1" name="Text Box 74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2" name="Text Box 75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3" name="Text Box 77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4" name="Text Box 78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5" name="Text Box 80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6" name="Text Box 81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7" name="Text Box 39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8" name="Text Box 40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9" name="Text Box 41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0" name="Text Box 42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2" name="Text Box 44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3" name="Text Box 45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4" name="Text Box 46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5" name="Text Box 47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6" name="Text Box 48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7" name="Text Box 55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8" name="Text Box 56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9" name="Text Box 57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0" name="Text Box 58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1" name="Text Box 59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2" name="Text Box 60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3" name="Text Box 61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4" name="Text Box 62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6" name="Text Box 64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7" name="Text Box 66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8" name="Text Box 67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9" name="Text Box 68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0" name="Text Box 69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1" name="Text Box 70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2" name="Text Box 71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3" name="Text Box 72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4" name="Text Box 73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5" name="Text Box 74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6" name="Text Box 75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7" name="Text Box 77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8" name="Text Box 78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9" name="Text Box 80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0" name="Text Box 81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1" name="Text Box 39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2" name="Text Box 40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3" name="Text Box 41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4" name="Text Box 42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5" name="Text Box 43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6" name="Text Box 44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7" name="Text Box 45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8" name="Text Box 46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9" name="Text Box 47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0" name="Text Box 48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1" name="Text Box 55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2" name="Text Box 56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3" name="Text Box 57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4" name="Text Box 58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5" name="Text Box 59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6" name="Text Box 60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7" name="Text Box 61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8" name="Text Box 62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9" name="Text Box 63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0" name="Text Box 64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1" name="Text Box 66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2" name="Text Box 67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3" name="Text Box 68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4" name="Text Box 69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5" name="Text Box 70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6" name="Text Box 71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7" name="Text Box 72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8" name="Text Box 73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9" name="Text Box 74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0" name="Text Box 75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1" name="Text Box 77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2" name="Text Box 78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3" name="Text Box 80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4" name="Text Box 81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7" name="Text Box 5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8" name="Text Box 6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0" name="Text Box 8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1" name="Text Box 9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4" name="Text Box 12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5" name="Text Box 49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6" name="Text Box 50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7" name="Text Box 52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8" name="Text Box 53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1" name="Text Box 5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2" name="Text Box 6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4" name="Text Box 8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5" name="Text Box 9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8" name="Text Box 12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9" name="Text Box 39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0" name="Text Box 40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1" name="Text Box 41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2" name="Text Box 42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3" name="Text Box 43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4" name="Text Box 44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5" name="Text Box 45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6" name="Text Box 46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7" name="Text Box 47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8" name="Text Box 48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9" name="Text Box 49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0" name="Text Box 50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1" name="Text Box 52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2" name="Text Box 53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3" name="Text Box 55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4" name="Text Box 56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5" name="Text Box 57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6" name="Text Box 58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7" name="Text Box 59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8" name="Text Box 60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9" name="Text Box 61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0" name="Text Box 6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1" name="Text Box 63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2" name="Text Box 64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3" name="Text Box 66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4" name="Text Box 67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5" name="Text Box 68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6" name="Text Box 69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7" name="Text Box 70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8" name="Text Box 71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9" name="Text Box 72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0" name="Text Box 73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1" name="Text Box 74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2" name="Text Box 75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3" name="Text Box 77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4" name="Text Box 78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5" name="Text Box 80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6" name="Text Box 81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7" name="Text Box 39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8" name="Text Box 40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9" name="Text Box 41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0" name="Text Box 42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1" name="Text Box 43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2" name="Text Box 44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3" name="Text Box 45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4" name="Text Box 46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5" name="Text Box 47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6" name="Text Box 48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7" name="Text Box 55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8" name="Text Box 56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9" name="Text Box 57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0" name="Text Box 58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1" name="Text Box 59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2" name="Text Box 60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3" name="Text Box 61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4" name="Text Box 62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5" name="Text Box 63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6" name="Text Box 64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7" name="Text Box 66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8" name="Text Box 67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9" name="Text Box 68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0" name="Text Box 69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1" name="Text Box 70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2" name="Text Box 71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3" name="Text Box 72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4" name="Text Box 73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5" name="Text Box 74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6" name="Text Box 75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7" name="Text Box 77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8" name="Text Box 78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9" name="Text Box 80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0" name="Text Box 81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1" name="Text Box 39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2" name="Text Box 40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3" name="Text Box 41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4" name="Text Box 42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7" name="Text Box 45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8" name="Text Box 46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9" name="Text Box 47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0" name="Text Box 48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1" name="Text Box 55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2" name="Text Box 56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3" name="Text Box 57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4" name="Text Box 58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6" name="Text Box 60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7" name="Text Box 61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8" name="Text Box 62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0" name="Text Box 64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1" name="Text Box 66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2" name="Text Box 67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3" name="Text Box 68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4" name="Text Box 69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5" name="Text Box 70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6" name="Text Box 71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7" name="Text Box 72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8" name="Text Box 73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9" name="Text Box 74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0" name="Text Box 75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1" name="Text Box 77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2" name="Text Box 78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3" name="Text Box 80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4" name="Text Box 81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5" name="Text Box 39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6" name="Text Box 40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7" name="Text Box 41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8" name="Text Box 42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9" name="Text Box 43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0" name="Text Box 44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1" name="Text Box 45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2" name="Text Box 46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3" name="Text Box 47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4" name="Text Box 48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5" name="Text Box 55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6" name="Text Box 56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7" name="Text Box 57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8" name="Text Box 58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0" name="Text Box 60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1" name="Text Box 61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2" name="Text Box 62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4" name="Text Box 64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5" name="Text Box 66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6" name="Text Box 67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7" name="Text Box 68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8" name="Text Box 69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9" name="Text Box 70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24</xdr:row>
      <xdr:rowOff>0</xdr:rowOff>
    </xdr:from>
    <xdr:ext cx="2133600" cy="14107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2475" y="5467350"/>
          <a:ext cx="2133600" cy="14107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Prepared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ROLAN M GUSINALEM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Major,       (SC)          PA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Chief, PBB, OG6 </a:t>
          </a:r>
        </a:p>
      </xdr:txBody>
    </xdr:sp>
    <xdr:clientData/>
  </xdr:oneCellAnchor>
  <xdr:oneCellAnchor>
    <xdr:from>
      <xdr:col>12</xdr:col>
      <xdr:colOff>257175</xdr:colOff>
      <xdr:row>24</xdr:row>
      <xdr:rowOff>0</xdr:rowOff>
    </xdr:from>
    <xdr:ext cx="3070972" cy="112466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12381" y="4325471"/>
          <a:ext cx="3070972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CONSTANCIO M ESPINA II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Colonel     GSC   (SC)     PA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AC of S for C4S, G6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3C243C23-FC26-40DF-BE24-E7C88CA6C8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E9C51B32-1029-47B9-BFE0-47AC492F50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21CBD65F-8CEE-4ABD-8222-8394ECD620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792FBE73-3EA6-4110-8C78-3A6CB298E0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" name="Text Box 40">
          <a:extLst>
            <a:ext uri="{FF2B5EF4-FFF2-40B4-BE49-F238E27FC236}">
              <a16:creationId xmlns:a16="http://schemas.microsoft.com/office/drawing/2014/main" id="{A53DF98B-4B24-40FD-9704-79E5166FEE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1FA64AA6-ABEB-469C-BB6E-F9B3BE45E9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id="{E9AC6B89-3639-41E7-8927-155C16A06C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56CBC0E9-E772-499E-81E0-E480251B98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11F202AC-9EA7-4E43-B3F4-4EEC2F6493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9CCD1B17-8E10-4FE7-AB72-C9B789A6B4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1E00B8BF-77E0-4D68-B28B-98913DEC94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E3DD493E-2A21-4843-AC85-FFE28B3AA8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" name="Text Box 48">
          <a:extLst>
            <a:ext uri="{FF2B5EF4-FFF2-40B4-BE49-F238E27FC236}">
              <a16:creationId xmlns:a16="http://schemas.microsoft.com/office/drawing/2014/main" id="{8FDCF5AD-9DF9-42E7-B27E-7C54CF8EA5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71929FF2-E11B-4739-93F7-3315FD2881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977E8F26-160D-4967-BA7D-B2321F5A29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CB560767-8418-4A36-B1D7-46A224A739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37A1E416-6B6D-4C63-888F-CAE7729FC6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B5A761EC-7158-4331-8FD3-8A503AE6B0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4A07C54B-3D43-4F16-A2E6-C01F61AB41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699352BF-060A-4452-9445-147DF94D7A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8810ACEF-BFFE-415F-98CD-D54AB6F809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764C46B2-7452-44CF-82DC-18D052A127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4ADD4A75-6C00-4A9D-968E-036D2F6089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" name="Text Box 66">
          <a:extLst>
            <a:ext uri="{FF2B5EF4-FFF2-40B4-BE49-F238E27FC236}">
              <a16:creationId xmlns:a16="http://schemas.microsoft.com/office/drawing/2014/main" id="{39281998-EFEE-4ED5-8380-5C90498ED9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" name="Text Box 67">
          <a:extLst>
            <a:ext uri="{FF2B5EF4-FFF2-40B4-BE49-F238E27FC236}">
              <a16:creationId xmlns:a16="http://schemas.microsoft.com/office/drawing/2014/main" id="{3ED76B31-A724-4FB2-9A30-AD83A00F72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" name="Text Box 68">
          <a:extLst>
            <a:ext uri="{FF2B5EF4-FFF2-40B4-BE49-F238E27FC236}">
              <a16:creationId xmlns:a16="http://schemas.microsoft.com/office/drawing/2014/main" id="{156A8A38-59DA-431C-850B-9F05B5D725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4D7AC86-40B6-48AE-8843-1F2B8E4CC0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" name="Text Box 70">
          <a:extLst>
            <a:ext uri="{FF2B5EF4-FFF2-40B4-BE49-F238E27FC236}">
              <a16:creationId xmlns:a16="http://schemas.microsoft.com/office/drawing/2014/main" id="{30741CF6-A824-4E62-AAD1-C82DE5D7CE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" name="Text Box 71">
          <a:extLst>
            <a:ext uri="{FF2B5EF4-FFF2-40B4-BE49-F238E27FC236}">
              <a16:creationId xmlns:a16="http://schemas.microsoft.com/office/drawing/2014/main" id="{DCA27E35-3FA1-4601-898F-84AC55BC90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" name="Text Box 72">
          <a:extLst>
            <a:ext uri="{FF2B5EF4-FFF2-40B4-BE49-F238E27FC236}">
              <a16:creationId xmlns:a16="http://schemas.microsoft.com/office/drawing/2014/main" id="{3D33DDDE-E09E-4DD5-9A6C-C716AA9D11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" name="Text Box 73">
          <a:extLst>
            <a:ext uri="{FF2B5EF4-FFF2-40B4-BE49-F238E27FC236}">
              <a16:creationId xmlns:a16="http://schemas.microsoft.com/office/drawing/2014/main" id="{CDE8D160-F62C-4B7C-8703-54D067268D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" name="Text Box 74">
          <a:extLst>
            <a:ext uri="{FF2B5EF4-FFF2-40B4-BE49-F238E27FC236}">
              <a16:creationId xmlns:a16="http://schemas.microsoft.com/office/drawing/2014/main" id="{F49797DC-3AA7-4D99-A8AD-654A197F1A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" name="Text Box 75">
          <a:extLst>
            <a:ext uri="{FF2B5EF4-FFF2-40B4-BE49-F238E27FC236}">
              <a16:creationId xmlns:a16="http://schemas.microsoft.com/office/drawing/2014/main" id="{84BAD77C-63CB-40F4-8925-B93B09CC3C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" name="Text Box 77">
          <a:extLst>
            <a:ext uri="{FF2B5EF4-FFF2-40B4-BE49-F238E27FC236}">
              <a16:creationId xmlns:a16="http://schemas.microsoft.com/office/drawing/2014/main" id="{EF82277D-CEA6-408B-ABD0-57D7921038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BA62FE3B-2A99-4E29-ADD9-1C786913D4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" name="Text Box 80">
          <a:extLst>
            <a:ext uri="{FF2B5EF4-FFF2-40B4-BE49-F238E27FC236}">
              <a16:creationId xmlns:a16="http://schemas.microsoft.com/office/drawing/2014/main" id="{98B96512-2E35-401C-851B-6E0D35C708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" name="Text Box 81">
          <a:extLst>
            <a:ext uri="{FF2B5EF4-FFF2-40B4-BE49-F238E27FC236}">
              <a16:creationId xmlns:a16="http://schemas.microsoft.com/office/drawing/2014/main" id="{F9811A25-D7BB-4323-82ED-46F95B1AA2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77505B-8DA4-4FF5-850F-E150821D0D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B4E430BC-56AE-4179-95E0-EE10982D2E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48F4A1F2-6714-4837-B907-7B20821D26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813713AB-FD0B-4B4F-8C88-62925448ED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A872BA4B-99F2-4B90-A0EA-3DBFC82A9E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DDC5133B-7BC2-4A21-ADF9-E9B011C25A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E869FF09-1DEC-41CF-855F-5A5BE5ED25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CA8994AB-6C10-4CF1-8DB1-947461526D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5F78DC7A-685B-4852-86D4-E9988DD359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48E9D427-125E-49A5-BC73-098CD3A91A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BA44A41C-BCF8-4504-87CB-B1D531045C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382B6D9D-EEE4-42A9-8531-ED26459505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B5B1FF30-C178-4EAC-9CD9-08190F5F3C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" name="Text Box 58">
          <a:extLst>
            <a:ext uri="{FF2B5EF4-FFF2-40B4-BE49-F238E27FC236}">
              <a16:creationId xmlns:a16="http://schemas.microsoft.com/office/drawing/2014/main" id="{8AB15E29-28AE-4E96-9233-F9185BD391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6717B259-B872-4BB4-9640-987244DDB8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" name="Text Box 60">
          <a:extLst>
            <a:ext uri="{FF2B5EF4-FFF2-40B4-BE49-F238E27FC236}">
              <a16:creationId xmlns:a16="http://schemas.microsoft.com/office/drawing/2014/main" id="{71CE824F-9E3E-4A8D-80E7-BC097D0EB8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" name="Text Box 61">
          <a:extLst>
            <a:ext uri="{FF2B5EF4-FFF2-40B4-BE49-F238E27FC236}">
              <a16:creationId xmlns:a16="http://schemas.microsoft.com/office/drawing/2014/main" id="{47847F27-1731-4069-A2C9-B4332451B1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" name="Text Box 62">
          <a:extLst>
            <a:ext uri="{FF2B5EF4-FFF2-40B4-BE49-F238E27FC236}">
              <a16:creationId xmlns:a16="http://schemas.microsoft.com/office/drawing/2014/main" id="{C895749C-4C55-4BB1-91FD-536ECDEA3F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FB93210F-8922-4662-9828-8A08D814AC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" name="Text Box 64">
          <a:extLst>
            <a:ext uri="{FF2B5EF4-FFF2-40B4-BE49-F238E27FC236}">
              <a16:creationId xmlns:a16="http://schemas.microsoft.com/office/drawing/2014/main" id="{C110E483-96DD-422A-9AE0-2B46108923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" name="Text Box 66">
          <a:extLst>
            <a:ext uri="{FF2B5EF4-FFF2-40B4-BE49-F238E27FC236}">
              <a16:creationId xmlns:a16="http://schemas.microsoft.com/office/drawing/2014/main" id="{58B24472-DA72-4364-AF9F-CBC5016C09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" name="Text Box 67">
          <a:extLst>
            <a:ext uri="{FF2B5EF4-FFF2-40B4-BE49-F238E27FC236}">
              <a16:creationId xmlns:a16="http://schemas.microsoft.com/office/drawing/2014/main" id="{D0DBE5C9-8CDE-469C-A998-5191CFC5BF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B35B0ADA-BCA3-408C-95A2-033DC3E4BE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" name="Text Box 69">
          <a:extLst>
            <a:ext uri="{FF2B5EF4-FFF2-40B4-BE49-F238E27FC236}">
              <a16:creationId xmlns:a16="http://schemas.microsoft.com/office/drawing/2014/main" id="{9A666238-861B-45A8-94FF-7814C4A9A6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" name="Text Box 70">
          <a:extLst>
            <a:ext uri="{FF2B5EF4-FFF2-40B4-BE49-F238E27FC236}">
              <a16:creationId xmlns:a16="http://schemas.microsoft.com/office/drawing/2014/main" id="{AD824696-5ED0-42A5-B9D2-685388E9F0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" name="Text Box 71">
          <a:extLst>
            <a:ext uri="{FF2B5EF4-FFF2-40B4-BE49-F238E27FC236}">
              <a16:creationId xmlns:a16="http://schemas.microsoft.com/office/drawing/2014/main" id="{B9060D90-3C25-43A5-8729-1E51A2CF69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" name="Text Box 72">
          <a:extLst>
            <a:ext uri="{FF2B5EF4-FFF2-40B4-BE49-F238E27FC236}">
              <a16:creationId xmlns:a16="http://schemas.microsoft.com/office/drawing/2014/main" id="{FCDCB9F7-E359-4055-8362-056A61B80B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87620A51-C813-42E8-97A7-44A51A5080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" name="Text Box 74">
          <a:extLst>
            <a:ext uri="{FF2B5EF4-FFF2-40B4-BE49-F238E27FC236}">
              <a16:creationId xmlns:a16="http://schemas.microsoft.com/office/drawing/2014/main" id="{243559ED-953A-45F9-AC0C-D5BB507AE4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" name="Text Box 75">
          <a:extLst>
            <a:ext uri="{FF2B5EF4-FFF2-40B4-BE49-F238E27FC236}">
              <a16:creationId xmlns:a16="http://schemas.microsoft.com/office/drawing/2014/main" id="{03CD8ED1-42C9-4042-91A7-C85C6E7015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96AA2225-8DF4-4CBF-8A77-703AB9ADA2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7ADEC4CD-2DA3-4D8A-AF19-0F6840E122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" name="Text Box 80">
          <a:extLst>
            <a:ext uri="{FF2B5EF4-FFF2-40B4-BE49-F238E27FC236}">
              <a16:creationId xmlns:a16="http://schemas.microsoft.com/office/drawing/2014/main" id="{727E4D04-84E5-4702-A9E9-9C682FA4A0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" name="Text Box 81">
          <a:extLst>
            <a:ext uri="{FF2B5EF4-FFF2-40B4-BE49-F238E27FC236}">
              <a16:creationId xmlns:a16="http://schemas.microsoft.com/office/drawing/2014/main" id="{2B982C66-B736-42BC-B3FA-D51011DD03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824F95B-F60D-4975-8548-9ABB1C44C1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" name="Text Box 40">
          <a:extLst>
            <a:ext uri="{FF2B5EF4-FFF2-40B4-BE49-F238E27FC236}">
              <a16:creationId xmlns:a16="http://schemas.microsoft.com/office/drawing/2014/main" id="{FF24DB9E-80FC-42D2-9B34-C0AF2AC5B6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" name="Text Box 41">
          <a:extLst>
            <a:ext uri="{FF2B5EF4-FFF2-40B4-BE49-F238E27FC236}">
              <a16:creationId xmlns:a16="http://schemas.microsoft.com/office/drawing/2014/main" id="{22D74677-8254-43A7-8576-1B76844CEE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" name="Text Box 42">
          <a:extLst>
            <a:ext uri="{FF2B5EF4-FFF2-40B4-BE49-F238E27FC236}">
              <a16:creationId xmlns:a16="http://schemas.microsoft.com/office/drawing/2014/main" id="{84E96177-BFA7-4068-ACAF-B9DA208751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75368D3B-9AFD-4DC5-B584-92F77788A5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" name="Text Box 44">
          <a:extLst>
            <a:ext uri="{FF2B5EF4-FFF2-40B4-BE49-F238E27FC236}">
              <a16:creationId xmlns:a16="http://schemas.microsoft.com/office/drawing/2014/main" id="{9F3F8515-2A42-48AE-9771-7E4BA95276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F8B5E0F2-7E10-4DC7-BBB3-24288C1529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A4D4DB00-90E3-4453-9549-C47BD5F729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" name="Text Box 47">
          <a:extLst>
            <a:ext uri="{FF2B5EF4-FFF2-40B4-BE49-F238E27FC236}">
              <a16:creationId xmlns:a16="http://schemas.microsoft.com/office/drawing/2014/main" id="{0291A79E-7311-47FC-A44A-68C795C817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" name="Text Box 48">
          <a:extLst>
            <a:ext uri="{FF2B5EF4-FFF2-40B4-BE49-F238E27FC236}">
              <a16:creationId xmlns:a16="http://schemas.microsoft.com/office/drawing/2014/main" id="{51A98526-62CA-46E4-80A3-B26EE16DA7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141B7098-7CFE-4BAE-B69F-717FE99FA4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" name="Text Box 56">
          <a:extLst>
            <a:ext uri="{FF2B5EF4-FFF2-40B4-BE49-F238E27FC236}">
              <a16:creationId xmlns:a16="http://schemas.microsoft.com/office/drawing/2014/main" id="{452614F6-F7E0-402E-B7F5-9A2399C664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" name="Text Box 57">
          <a:extLst>
            <a:ext uri="{FF2B5EF4-FFF2-40B4-BE49-F238E27FC236}">
              <a16:creationId xmlns:a16="http://schemas.microsoft.com/office/drawing/2014/main" id="{3D8055D5-472D-44D9-82E7-FB3EE47A69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" name="Text Box 58">
          <a:extLst>
            <a:ext uri="{FF2B5EF4-FFF2-40B4-BE49-F238E27FC236}">
              <a16:creationId xmlns:a16="http://schemas.microsoft.com/office/drawing/2014/main" id="{DF7A558A-BE16-4AE4-BBBE-9606A33FE0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" name="Text Box 59">
          <a:extLst>
            <a:ext uri="{FF2B5EF4-FFF2-40B4-BE49-F238E27FC236}">
              <a16:creationId xmlns:a16="http://schemas.microsoft.com/office/drawing/2014/main" id="{48377880-18EA-4215-A621-F347623568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" name="Text Box 60">
          <a:extLst>
            <a:ext uri="{FF2B5EF4-FFF2-40B4-BE49-F238E27FC236}">
              <a16:creationId xmlns:a16="http://schemas.microsoft.com/office/drawing/2014/main" id="{A9E0053E-E318-48A0-B82F-BD1AA2D7E5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" name="Text Box 61">
          <a:extLst>
            <a:ext uri="{FF2B5EF4-FFF2-40B4-BE49-F238E27FC236}">
              <a16:creationId xmlns:a16="http://schemas.microsoft.com/office/drawing/2014/main" id="{1893251D-E15E-4C49-8F8E-435C60464A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" name="Text Box 62">
          <a:extLst>
            <a:ext uri="{FF2B5EF4-FFF2-40B4-BE49-F238E27FC236}">
              <a16:creationId xmlns:a16="http://schemas.microsoft.com/office/drawing/2014/main" id="{9ADE2ECA-5755-42BC-AD77-FC99923D23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4FD5E4EC-B664-40E1-B4DD-34D9AFCEB9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" name="Text Box 64">
          <a:extLst>
            <a:ext uri="{FF2B5EF4-FFF2-40B4-BE49-F238E27FC236}">
              <a16:creationId xmlns:a16="http://schemas.microsoft.com/office/drawing/2014/main" id="{A80CF07F-5103-497D-BEF6-76D6A0BB26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" name="Text Box 66">
          <a:extLst>
            <a:ext uri="{FF2B5EF4-FFF2-40B4-BE49-F238E27FC236}">
              <a16:creationId xmlns:a16="http://schemas.microsoft.com/office/drawing/2014/main" id="{B873DA4B-24FC-4F48-AD12-9DD461B955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" name="Text Box 67">
          <a:extLst>
            <a:ext uri="{FF2B5EF4-FFF2-40B4-BE49-F238E27FC236}">
              <a16:creationId xmlns:a16="http://schemas.microsoft.com/office/drawing/2014/main" id="{105D73C8-ABAB-4014-A8CA-6CF1A0B6B0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" name="Text Box 68">
          <a:extLst>
            <a:ext uri="{FF2B5EF4-FFF2-40B4-BE49-F238E27FC236}">
              <a16:creationId xmlns:a16="http://schemas.microsoft.com/office/drawing/2014/main" id="{1C9BFCE7-C242-48A5-B1A4-FB0B8EABF2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" name="Text Box 69">
          <a:extLst>
            <a:ext uri="{FF2B5EF4-FFF2-40B4-BE49-F238E27FC236}">
              <a16:creationId xmlns:a16="http://schemas.microsoft.com/office/drawing/2014/main" id="{DD95E4E9-A242-4B79-8539-ADFF99F8E3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" name="Text Box 70">
          <a:extLst>
            <a:ext uri="{FF2B5EF4-FFF2-40B4-BE49-F238E27FC236}">
              <a16:creationId xmlns:a16="http://schemas.microsoft.com/office/drawing/2014/main" id="{E324B653-2F54-418D-AA58-903EBAA1D1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" name="Text Box 71">
          <a:extLst>
            <a:ext uri="{FF2B5EF4-FFF2-40B4-BE49-F238E27FC236}">
              <a16:creationId xmlns:a16="http://schemas.microsoft.com/office/drawing/2014/main" id="{B4B76B47-5D6F-4086-9113-1189F0806E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" name="Text Box 72">
          <a:extLst>
            <a:ext uri="{FF2B5EF4-FFF2-40B4-BE49-F238E27FC236}">
              <a16:creationId xmlns:a16="http://schemas.microsoft.com/office/drawing/2014/main" id="{A88918B8-D561-44B5-82FB-3D6FBF8C7F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" name="Text Box 73">
          <a:extLst>
            <a:ext uri="{FF2B5EF4-FFF2-40B4-BE49-F238E27FC236}">
              <a16:creationId xmlns:a16="http://schemas.microsoft.com/office/drawing/2014/main" id="{92A8BDAB-50DF-4A5F-8FAB-3F2943B205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" name="Text Box 74">
          <a:extLst>
            <a:ext uri="{FF2B5EF4-FFF2-40B4-BE49-F238E27FC236}">
              <a16:creationId xmlns:a16="http://schemas.microsoft.com/office/drawing/2014/main" id="{06119357-D553-4A5C-8938-DB9054120C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" name="Text Box 75">
          <a:extLst>
            <a:ext uri="{FF2B5EF4-FFF2-40B4-BE49-F238E27FC236}">
              <a16:creationId xmlns:a16="http://schemas.microsoft.com/office/drawing/2014/main" id="{CBA2BE37-2B62-4A14-B051-6634717A76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" name="Text Box 77">
          <a:extLst>
            <a:ext uri="{FF2B5EF4-FFF2-40B4-BE49-F238E27FC236}">
              <a16:creationId xmlns:a16="http://schemas.microsoft.com/office/drawing/2014/main" id="{3411F387-C28C-4944-8865-0BEEAE98B9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id="{45105F6D-84B8-48FD-8BEF-37D6CBC055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" name="Text Box 80">
          <a:extLst>
            <a:ext uri="{FF2B5EF4-FFF2-40B4-BE49-F238E27FC236}">
              <a16:creationId xmlns:a16="http://schemas.microsoft.com/office/drawing/2014/main" id="{16C462CE-0907-49AA-A609-18B53E09FC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" name="Text Box 81">
          <a:extLst>
            <a:ext uri="{FF2B5EF4-FFF2-40B4-BE49-F238E27FC236}">
              <a16:creationId xmlns:a16="http://schemas.microsoft.com/office/drawing/2014/main" id="{860035F3-932E-4633-8E09-9068493BF2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E005026-6520-45E0-84E9-9EA98A3582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C48552B5-714F-4F04-AC53-325F5CCCE0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5AF6C85F-189A-433B-9F28-87A21BE0EF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618E8160-727C-4AC9-8436-FC6E151D6F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2913DD8B-E8EB-4566-97A5-F2872FB00D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BF36347C-24E0-468E-813B-3950A68351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363B4332-008E-422F-AB09-1B63A11A92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C8905E93-255D-472F-AB58-8E13247646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8E54A5A9-7D5A-445E-911B-69FCEF1189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" name="Text Box 12">
          <a:extLst>
            <a:ext uri="{FF2B5EF4-FFF2-40B4-BE49-F238E27FC236}">
              <a16:creationId xmlns:a16="http://schemas.microsoft.com/office/drawing/2014/main" id="{5D9F9D0E-FD44-46D5-94D3-646C6E529E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" name="Text Box 49">
          <a:extLst>
            <a:ext uri="{FF2B5EF4-FFF2-40B4-BE49-F238E27FC236}">
              <a16:creationId xmlns:a16="http://schemas.microsoft.com/office/drawing/2014/main" id="{52D53329-B641-4F4D-8EC3-5B855874E5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" name="Text Box 50">
          <a:extLst>
            <a:ext uri="{FF2B5EF4-FFF2-40B4-BE49-F238E27FC236}">
              <a16:creationId xmlns:a16="http://schemas.microsoft.com/office/drawing/2014/main" id="{96B25B48-A75E-44EC-8D0F-CCBECC01B9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" name="Text Box 52">
          <a:extLst>
            <a:ext uri="{FF2B5EF4-FFF2-40B4-BE49-F238E27FC236}">
              <a16:creationId xmlns:a16="http://schemas.microsoft.com/office/drawing/2014/main" id="{FBF3F1AF-CB9D-4F92-9A44-9B830E6562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" name="Text Box 53">
          <a:extLst>
            <a:ext uri="{FF2B5EF4-FFF2-40B4-BE49-F238E27FC236}">
              <a16:creationId xmlns:a16="http://schemas.microsoft.com/office/drawing/2014/main" id="{2441F703-9441-4520-99C6-B2BD5500C8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ED1D3E43-6CE9-477A-9483-E842EA4B37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343F6986-5373-495F-85D0-F3C7CDF52A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58882A1D-CF2F-4145-AF45-54C9020060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6FA99528-ACD2-430D-8C27-56BBE2EE5B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2A461EA1-1DEB-40B6-BFD0-965073AE6A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C2A0EF31-DB83-45AD-81F6-3C2D9CE7AD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E25DE417-4039-49A0-8E13-B9972F61D5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E9767A16-3921-4012-A939-96E2ED2A3B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30EF44C6-99CF-4ACA-BF25-AB4F4EB443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12BFA260-91A0-4AC1-AE45-731922E878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FC6DBE56-2996-4853-BC38-ADC0CE4C3A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" name="Text Box 40">
          <a:extLst>
            <a:ext uri="{FF2B5EF4-FFF2-40B4-BE49-F238E27FC236}">
              <a16:creationId xmlns:a16="http://schemas.microsoft.com/office/drawing/2014/main" id="{F5F10F2B-9F81-4A43-AED8-C1387BDE42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" name="Text Box 41">
          <a:extLst>
            <a:ext uri="{FF2B5EF4-FFF2-40B4-BE49-F238E27FC236}">
              <a16:creationId xmlns:a16="http://schemas.microsoft.com/office/drawing/2014/main" id="{D6FAEBC2-6409-4443-85EA-6380179552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" name="Text Box 42">
          <a:extLst>
            <a:ext uri="{FF2B5EF4-FFF2-40B4-BE49-F238E27FC236}">
              <a16:creationId xmlns:a16="http://schemas.microsoft.com/office/drawing/2014/main" id="{73CB351A-9A47-4134-A77E-FC6EA47475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" name="Text Box 43">
          <a:extLst>
            <a:ext uri="{FF2B5EF4-FFF2-40B4-BE49-F238E27FC236}">
              <a16:creationId xmlns:a16="http://schemas.microsoft.com/office/drawing/2014/main" id="{19290119-859C-491F-873F-52E2D8D5D1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" name="Text Box 44">
          <a:extLst>
            <a:ext uri="{FF2B5EF4-FFF2-40B4-BE49-F238E27FC236}">
              <a16:creationId xmlns:a16="http://schemas.microsoft.com/office/drawing/2014/main" id="{DEEB70BE-A290-4E36-8502-D1F87038CB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C29E2D89-7FC6-41A0-8D2A-AEB29A5322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" name="Text Box 46">
          <a:extLst>
            <a:ext uri="{FF2B5EF4-FFF2-40B4-BE49-F238E27FC236}">
              <a16:creationId xmlns:a16="http://schemas.microsoft.com/office/drawing/2014/main" id="{C6DDA619-1610-4DCF-AF09-C7D7AD3F11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" name="Text Box 47">
          <a:extLst>
            <a:ext uri="{FF2B5EF4-FFF2-40B4-BE49-F238E27FC236}">
              <a16:creationId xmlns:a16="http://schemas.microsoft.com/office/drawing/2014/main" id="{8CD1D519-E47F-4520-85A8-BBE8FEA7C5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" name="Text Box 48">
          <a:extLst>
            <a:ext uri="{FF2B5EF4-FFF2-40B4-BE49-F238E27FC236}">
              <a16:creationId xmlns:a16="http://schemas.microsoft.com/office/drawing/2014/main" id="{0B68F2C0-1FDB-4A20-A746-90903ED690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" name="Text Box 49">
          <a:extLst>
            <a:ext uri="{FF2B5EF4-FFF2-40B4-BE49-F238E27FC236}">
              <a16:creationId xmlns:a16="http://schemas.microsoft.com/office/drawing/2014/main" id="{BA11D465-2669-45D9-95CD-A77FCB7815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" name="Text Box 50">
          <a:extLst>
            <a:ext uri="{FF2B5EF4-FFF2-40B4-BE49-F238E27FC236}">
              <a16:creationId xmlns:a16="http://schemas.microsoft.com/office/drawing/2014/main" id="{F9180E8C-5119-4F9D-8B55-C0348010EE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" name="Text Box 52">
          <a:extLst>
            <a:ext uri="{FF2B5EF4-FFF2-40B4-BE49-F238E27FC236}">
              <a16:creationId xmlns:a16="http://schemas.microsoft.com/office/drawing/2014/main" id="{0F139061-B2ED-4435-B1B1-683C40F24E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" name="Text Box 53">
          <a:extLst>
            <a:ext uri="{FF2B5EF4-FFF2-40B4-BE49-F238E27FC236}">
              <a16:creationId xmlns:a16="http://schemas.microsoft.com/office/drawing/2014/main" id="{6A0DF6C8-31A2-4707-AC7D-4A69C60ECF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" name="Text Box 55">
          <a:extLst>
            <a:ext uri="{FF2B5EF4-FFF2-40B4-BE49-F238E27FC236}">
              <a16:creationId xmlns:a16="http://schemas.microsoft.com/office/drawing/2014/main" id="{1A223241-6875-44AC-AD14-B8ADD7CE32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" name="Text Box 56">
          <a:extLst>
            <a:ext uri="{FF2B5EF4-FFF2-40B4-BE49-F238E27FC236}">
              <a16:creationId xmlns:a16="http://schemas.microsoft.com/office/drawing/2014/main" id="{856E7DC6-9E2E-41AF-A08F-BDD1F6EE0F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" name="Text Box 57">
          <a:extLst>
            <a:ext uri="{FF2B5EF4-FFF2-40B4-BE49-F238E27FC236}">
              <a16:creationId xmlns:a16="http://schemas.microsoft.com/office/drawing/2014/main" id="{455E713F-5834-44D4-B31F-A978D91FC6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" name="Text Box 58">
          <a:extLst>
            <a:ext uri="{FF2B5EF4-FFF2-40B4-BE49-F238E27FC236}">
              <a16:creationId xmlns:a16="http://schemas.microsoft.com/office/drawing/2014/main" id="{22B1A02D-29E8-4458-86BE-C29959AFDE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2DBBB42A-36B0-4C37-B2D4-87966EAA52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" name="Text Box 60">
          <a:extLst>
            <a:ext uri="{FF2B5EF4-FFF2-40B4-BE49-F238E27FC236}">
              <a16:creationId xmlns:a16="http://schemas.microsoft.com/office/drawing/2014/main" id="{0744AE6F-691D-49B0-9AF4-F847A36392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" name="Text Box 61">
          <a:extLst>
            <a:ext uri="{FF2B5EF4-FFF2-40B4-BE49-F238E27FC236}">
              <a16:creationId xmlns:a16="http://schemas.microsoft.com/office/drawing/2014/main" id="{A6DBC880-626C-498D-861A-CBDFF29E07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" name="Text Box 62">
          <a:extLst>
            <a:ext uri="{FF2B5EF4-FFF2-40B4-BE49-F238E27FC236}">
              <a16:creationId xmlns:a16="http://schemas.microsoft.com/office/drawing/2014/main" id="{0ADBE493-C73E-4BAF-8A23-01D2DF2982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3EDEEB51-DCD9-4FB3-BE06-923E89A2E1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" name="Text Box 64">
          <a:extLst>
            <a:ext uri="{FF2B5EF4-FFF2-40B4-BE49-F238E27FC236}">
              <a16:creationId xmlns:a16="http://schemas.microsoft.com/office/drawing/2014/main" id="{7C16119A-9A24-41B7-903B-A11BDAA4C2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" name="Text Box 66">
          <a:extLst>
            <a:ext uri="{FF2B5EF4-FFF2-40B4-BE49-F238E27FC236}">
              <a16:creationId xmlns:a16="http://schemas.microsoft.com/office/drawing/2014/main" id="{2BC1150E-5AD8-482F-946B-F590F5038C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" name="Text Box 67">
          <a:extLst>
            <a:ext uri="{FF2B5EF4-FFF2-40B4-BE49-F238E27FC236}">
              <a16:creationId xmlns:a16="http://schemas.microsoft.com/office/drawing/2014/main" id="{1B382203-C02C-40A8-8091-96892F0D98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" name="Text Box 68">
          <a:extLst>
            <a:ext uri="{FF2B5EF4-FFF2-40B4-BE49-F238E27FC236}">
              <a16:creationId xmlns:a16="http://schemas.microsoft.com/office/drawing/2014/main" id="{809BD13A-FA7E-465B-A983-A71920858F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" name="Text Box 69">
          <a:extLst>
            <a:ext uri="{FF2B5EF4-FFF2-40B4-BE49-F238E27FC236}">
              <a16:creationId xmlns:a16="http://schemas.microsoft.com/office/drawing/2014/main" id="{D6C80CF6-9C3B-4FFA-99FD-D5EC63352D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" name="Text Box 70">
          <a:extLst>
            <a:ext uri="{FF2B5EF4-FFF2-40B4-BE49-F238E27FC236}">
              <a16:creationId xmlns:a16="http://schemas.microsoft.com/office/drawing/2014/main" id="{D8B331BC-6E55-4D1E-98FD-8DBD87544D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" name="Text Box 71">
          <a:extLst>
            <a:ext uri="{FF2B5EF4-FFF2-40B4-BE49-F238E27FC236}">
              <a16:creationId xmlns:a16="http://schemas.microsoft.com/office/drawing/2014/main" id="{62712C85-7619-4E79-B0FA-4E64BE22F6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" name="Text Box 72">
          <a:extLst>
            <a:ext uri="{FF2B5EF4-FFF2-40B4-BE49-F238E27FC236}">
              <a16:creationId xmlns:a16="http://schemas.microsoft.com/office/drawing/2014/main" id="{DC615BB8-0244-4D07-BB9A-2850676F34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" name="Text Box 73">
          <a:extLst>
            <a:ext uri="{FF2B5EF4-FFF2-40B4-BE49-F238E27FC236}">
              <a16:creationId xmlns:a16="http://schemas.microsoft.com/office/drawing/2014/main" id="{E1B00B66-60F9-4B1D-8744-53127357D4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" name="Text Box 74">
          <a:extLst>
            <a:ext uri="{FF2B5EF4-FFF2-40B4-BE49-F238E27FC236}">
              <a16:creationId xmlns:a16="http://schemas.microsoft.com/office/drawing/2014/main" id="{AB389B45-4F31-4B48-A699-FD7B7285B6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" name="Text Box 75">
          <a:extLst>
            <a:ext uri="{FF2B5EF4-FFF2-40B4-BE49-F238E27FC236}">
              <a16:creationId xmlns:a16="http://schemas.microsoft.com/office/drawing/2014/main" id="{681622EB-20C3-4489-8BA3-2D5328EBCA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" name="Text Box 77">
          <a:extLst>
            <a:ext uri="{FF2B5EF4-FFF2-40B4-BE49-F238E27FC236}">
              <a16:creationId xmlns:a16="http://schemas.microsoft.com/office/drawing/2014/main" id="{5ACA779A-3F3D-4BC4-8726-6B5DFAA673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id="{77A2478A-4446-4D67-9C64-04490282C1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" name="Text Box 80">
          <a:extLst>
            <a:ext uri="{FF2B5EF4-FFF2-40B4-BE49-F238E27FC236}">
              <a16:creationId xmlns:a16="http://schemas.microsoft.com/office/drawing/2014/main" id="{FAD3DBE4-EF4E-4D54-A2AF-7E364B7E9A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" name="Text Box 81">
          <a:extLst>
            <a:ext uri="{FF2B5EF4-FFF2-40B4-BE49-F238E27FC236}">
              <a16:creationId xmlns:a16="http://schemas.microsoft.com/office/drawing/2014/main" id="{88CDCAA2-23FC-4723-A014-FDE9D31314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B13865DB-1BAA-420F-94D9-489AFD91C2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" name="Text Box 40">
          <a:extLst>
            <a:ext uri="{FF2B5EF4-FFF2-40B4-BE49-F238E27FC236}">
              <a16:creationId xmlns:a16="http://schemas.microsoft.com/office/drawing/2014/main" id="{BB84A1F7-DA4D-4D1A-A12F-437B12C003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" name="Text Box 41">
          <a:extLst>
            <a:ext uri="{FF2B5EF4-FFF2-40B4-BE49-F238E27FC236}">
              <a16:creationId xmlns:a16="http://schemas.microsoft.com/office/drawing/2014/main" id="{B04E27ED-B023-4AAD-A7C7-C74BA9FFD7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" name="Text Box 42">
          <a:extLst>
            <a:ext uri="{FF2B5EF4-FFF2-40B4-BE49-F238E27FC236}">
              <a16:creationId xmlns:a16="http://schemas.microsoft.com/office/drawing/2014/main" id="{0EDA4B45-596A-4DEC-AD1D-4F2889409A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5C71345A-C202-4854-9D54-6681425AD7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DCC6BA9D-8613-46BB-943E-5907B6CFD1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84EEA3AD-7A33-4318-A480-9FF8C03A21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" name="Text Box 46">
          <a:extLst>
            <a:ext uri="{FF2B5EF4-FFF2-40B4-BE49-F238E27FC236}">
              <a16:creationId xmlns:a16="http://schemas.microsoft.com/office/drawing/2014/main" id="{F2F85300-2171-4DB5-B135-8896DEE9F7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" name="Text Box 47">
          <a:extLst>
            <a:ext uri="{FF2B5EF4-FFF2-40B4-BE49-F238E27FC236}">
              <a16:creationId xmlns:a16="http://schemas.microsoft.com/office/drawing/2014/main" id="{8F5B9573-609C-4F79-9C96-2002C74083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" name="Text Box 48">
          <a:extLst>
            <a:ext uri="{FF2B5EF4-FFF2-40B4-BE49-F238E27FC236}">
              <a16:creationId xmlns:a16="http://schemas.microsoft.com/office/drawing/2014/main" id="{9471412A-002B-4781-9CC4-25F91EDE44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7D4F30EC-0F1B-43D0-8460-221F2C6F31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" name="Text Box 56">
          <a:extLst>
            <a:ext uri="{FF2B5EF4-FFF2-40B4-BE49-F238E27FC236}">
              <a16:creationId xmlns:a16="http://schemas.microsoft.com/office/drawing/2014/main" id="{674C716F-EAA7-4522-98B8-526E1AD58E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" name="Text Box 57">
          <a:extLst>
            <a:ext uri="{FF2B5EF4-FFF2-40B4-BE49-F238E27FC236}">
              <a16:creationId xmlns:a16="http://schemas.microsoft.com/office/drawing/2014/main" id="{B5930ACD-4254-46A2-BE17-AA7F265943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" name="Text Box 58">
          <a:extLst>
            <a:ext uri="{FF2B5EF4-FFF2-40B4-BE49-F238E27FC236}">
              <a16:creationId xmlns:a16="http://schemas.microsoft.com/office/drawing/2014/main" id="{76CD60F9-EE78-4F2C-8496-94B91E4749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7AD135C5-7198-4086-806B-B1C0143CB7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" name="Text Box 60">
          <a:extLst>
            <a:ext uri="{FF2B5EF4-FFF2-40B4-BE49-F238E27FC236}">
              <a16:creationId xmlns:a16="http://schemas.microsoft.com/office/drawing/2014/main" id="{A77F4F5C-5FD4-44A9-8600-AFA072C83C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" name="Text Box 61">
          <a:extLst>
            <a:ext uri="{FF2B5EF4-FFF2-40B4-BE49-F238E27FC236}">
              <a16:creationId xmlns:a16="http://schemas.microsoft.com/office/drawing/2014/main" id="{F5806227-600D-4364-B825-DDA6816F74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" name="Text Box 62">
          <a:extLst>
            <a:ext uri="{FF2B5EF4-FFF2-40B4-BE49-F238E27FC236}">
              <a16:creationId xmlns:a16="http://schemas.microsoft.com/office/drawing/2014/main" id="{C6D1A233-2F5F-48B2-91E2-144DC85D59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FFCF1352-6F63-424B-86BE-D92E8D00FD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" name="Text Box 64">
          <a:extLst>
            <a:ext uri="{FF2B5EF4-FFF2-40B4-BE49-F238E27FC236}">
              <a16:creationId xmlns:a16="http://schemas.microsoft.com/office/drawing/2014/main" id="{6ABD5DAB-7683-4E1D-8040-30C9FED034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" name="Text Box 66">
          <a:extLst>
            <a:ext uri="{FF2B5EF4-FFF2-40B4-BE49-F238E27FC236}">
              <a16:creationId xmlns:a16="http://schemas.microsoft.com/office/drawing/2014/main" id="{92401291-F2FC-4C43-8876-25A8E659E0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" name="Text Box 67">
          <a:extLst>
            <a:ext uri="{FF2B5EF4-FFF2-40B4-BE49-F238E27FC236}">
              <a16:creationId xmlns:a16="http://schemas.microsoft.com/office/drawing/2014/main" id="{E86BDBF3-C735-43F9-8BF4-AFBC78BD28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" name="Text Box 68">
          <a:extLst>
            <a:ext uri="{FF2B5EF4-FFF2-40B4-BE49-F238E27FC236}">
              <a16:creationId xmlns:a16="http://schemas.microsoft.com/office/drawing/2014/main" id="{14E0A395-1406-4662-A88F-C96E73F6FE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" name="Text Box 69">
          <a:extLst>
            <a:ext uri="{FF2B5EF4-FFF2-40B4-BE49-F238E27FC236}">
              <a16:creationId xmlns:a16="http://schemas.microsoft.com/office/drawing/2014/main" id="{F19754F6-0E5A-4F1E-8CE5-FFC1F3B8AD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" name="Text Box 70">
          <a:extLst>
            <a:ext uri="{FF2B5EF4-FFF2-40B4-BE49-F238E27FC236}">
              <a16:creationId xmlns:a16="http://schemas.microsoft.com/office/drawing/2014/main" id="{F0A8C45E-8B54-4A39-B672-303CCBAF8C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" name="Text Box 71">
          <a:extLst>
            <a:ext uri="{FF2B5EF4-FFF2-40B4-BE49-F238E27FC236}">
              <a16:creationId xmlns:a16="http://schemas.microsoft.com/office/drawing/2014/main" id="{73AA70E5-6248-4EC6-8F43-18E3215CA4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" name="Text Box 72">
          <a:extLst>
            <a:ext uri="{FF2B5EF4-FFF2-40B4-BE49-F238E27FC236}">
              <a16:creationId xmlns:a16="http://schemas.microsoft.com/office/drawing/2014/main" id="{D16371DE-24C2-4EBE-B88F-4B20B910D7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" name="Text Box 73">
          <a:extLst>
            <a:ext uri="{FF2B5EF4-FFF2-40B4-BE49-F238E27FC236}">
              <a16:creationId xmlns:a16="http://schemas.microsoft.com/office/drawing/2014/main" id="{929F8900-1CDB-4175-AD2C-18649BF491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" name="Text Box 74">
          <a:extLst>
            <a:ext uri="{FF2B5EF4-FFF2-40B4-BE49-F238E27FC236}">
              <a16:creationId xmlns:a16="http://schemas.microsoft.com/office/drawing/2014/main" id="{4289F8B7-72B6-4B5A-8DE8-BE78D30F43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" name="Text Box 75">
          <a:extLst>
            <a:ext uri="{FF2B5EF4-FFF2-40B4-BE49-F238E27FC236}">
              <a16:creationId xmlns:a16="http://schemas.microsoft.com/office/drawing/2014/main" id="{692C0469-CFDF-4534-A0A4-5A76EFDC83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" name="Text Box 77">
          <a:extLst>
            <a:ext uri="{FF2B5EF4-FFF2-40B4-BE49-F238E27FC236}">
              <a16:creationId xmlns:a16="http://schemas.microsoft.com/office/drawing/2014/main" id="{212F1B45-0D5E-467E-8DF0-B3E708D97D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id="{4D165175-C632-4BDB-BF7F-D4E55A8917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" name="Text Box 80">
          <a:extLst>
            <a:ext uri="{FF2B5EF4-FFF2-40B4-BE49-F238E27FC236}">
              <a16:creationId xmlns:a16="http://schemas.microsoft.com/office/drawing/2014/main" id="{2F59D004-81FF-498C-9766-E5543ED4BA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" name="Text Box 81">
          <a:extLst>
            <a:ext uri="{FF2B5EF4-FFF2-40B4-BE49-F238E27FC236}">
              <a16:creationId xmlns:a16="http://schemas.microsoft.com/office/drawing/2014/main" id="{ECE41912-3D49-4885-9A4F-F59307FD45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2492D056-FE94-44FA-94A8-3BE00CFD07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" name="Text Box 40">
          <a:extLst>
            <a:ext uri="{FF2B5EF4-FFF2-40B4-BE49-F238E27FC236}">
              <a16:creationId xmlns:a16="http://schemas.microsoft.com/office/drawing/2014/main" id="{CE322560-ABEB-4404-9DC8-189BB40F30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" name="Text Box 41">
          <a:extLst>
            <a:ext uri="{FF2B5EF4-FFF2-40B4-BE49-F238E27FC236}">
              <a16:creationId xmlns:a16="http://schemas.microsoft.com/office/drawing/2014/main" id="{2279FBB8-2A2C-45F4-84BB-59CAF7DE60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" name="Text Box 42">
          <a:extLst>
            <a:ext uri="{FF2B5EF4-FFF2-40B4-BE49-F238E27FC236}">
              <a16:creationId xmlns:a16="http://schemas.microsoft.com/office/drawing/2014/main" id="{0D4AE1B3-278F-4A09-BEB0-8F8B9E2867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" name="Text Box 43">
          <a:extLst>
            <a:ext uri="{FF2B5EF4-FFF2-40B4-BE49-F238E27FC236}">
              <a16:creationId xmlns:a16="http://schemas.microsoft.com/office/drawing/2014/main" id="{C8FBF943-7BE2-4DD3-B017-4BC6515E63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" name="Text Box 44">
          <a:extLst>
            <a:ext uri="{FF2B5EF4-FFF2-40B4-BE49-F238E27FC236}">
              <a16:creationId xmlns:a16="http://schemas.microsoft.com/office/drawing/2014/main" id="{4453BB96-2949-4C9E-989C-12D975A745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" name="Text Box 45">
          <a:extLst>
            <a:ext uri="{FF2B5EF4-FFF2-40B4-BE49-F238E27FC236}">
              <a16:creationId xmlns:a16="http://schemas.microsoft.com/office/drawing/2014/main" id="{914203B1-A585-478C-A88E-6BAEFBB3C4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" name="Text Box 46">
          <a:extLst>
            <a:ext uri="{FF2B5EF4-FFF2-40B4-BE49-F238E27FC236}">
              <a16:creationId xmlns:a16="http://schemas.microsoft.com/office/drawing/2014/main" id="{E9D3693E-84B2-49E5-A954-635B900B70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" name="Text Box 47">
          <a:extLst>
            <a:ext uri="{FF2B5EF4-FFF2-40B4-BE49-F238E27FC236}">
              <a16:creationId xmlns:a16="http://schemas.microsoft.com/office/drawing/2014/main" id="{3FEC374B-30EB-41F7-A342-85B3E657A5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96604DB3-C24B-474D-9F64-2AAB6C892E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" name="Text Box 55">
          <a:extLst>
            <a:ext uri="{FF2B5EF4-FFF2-40B4-BE49-F238E27FC236}">
              <a16:creationId xmlns:a16="http://schemas.microsoft.com/office/drawing/2014/main" id="{8D2E2826-BEBD-467F-B205-A094C6F689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" name="Text Box 56">
          <a:extLst>
            <a:ext uri="{FF2B5EF4-FFF2-40B4-BE49-F238E27FC236}">
              <a16:creationId xmlns:a16="http://schemas.microsoft.com/office/drawing/2014/main" id="{DF355CF8-2642-4D83-A161-CC5D211E6C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" name="Text Box 57">
          <a:extLst>
            <a:ext uri="{FF2B5EF4-FFF2-40B4-BE49-F238E27FC236}">
              <a16:creationId xmlns:a16="http://schemas.microsoft.com/office/drawing/2014/main" id="{72C461CE-F9B6-446D-8247-AC58AF5769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" name="Text Box 58">
          <a:extLst>
            <a:ext uri="{FF2B5EF4-FFF2-40B4-BE49-F238E27FC236}">
              <a16:creationId xmlns:a16="http://schemas.microsoft.com/office/drawing/2014/main" id="{A217CB00-F230-43CD-A694-8AE6B459A5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2AEB236A-E5D8-4A9B-ABDC-4B899E3B0F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" name="Text Box 60">
          <a:extLst>
            <a:ext uri="{FF2B5EF4-FFF2-40B4-BE49-F238E27FC236}">
              <a16:creationId xmlns:a16="http://schemas.microsoft.com/office/drawing/2014/main" id="{9654699C-4878-4D1F-B9A8-B51A86B82B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" name="Text Box 61">
          <a:extLst>
            <a:ext uri="{FF2B5EF4-FFF2-40B4-BE49-F238E27FC236}">
              <a16:creationId xmlns:a16="http://schemas.microsoft.com/office/drawing/2014/main" id="{2AAF4C24-78C3-4DB7-B8C6-52FADFD694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" name="Text Box 62">
          <a:extLst>
            <a:ext uri="{FF2B5EF4-FFF2-40B4-BE49-F238E27FC236}">
              <a16:creationId xmlns:a16="http://schemas.microsoft.com/office/drawing/2014/main" id="{9D2F3448-19FB-4D37-BF6A-B1960424D5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2CF062FB-2742-4462-9457-7741493268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" name="Text Box 64">
          <a:extLst>
            <a:ext uri="{FF2B5EF4-FFF2-40B4-BE49-F238E27FC236}">
              <a16:creationId xmlns:a16="http://schemas.microsoft.com/office/drawing/2014/main" id="{EE30AFF4-2DB8-4297-8E2C-07EACE28ED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" name="Text Box 66">
          <a:extLst>
            <a:ext uri="{FF2B5EF4-FFF2-40B4-BE49-F238E27FC236}">
              <a16:creationId xmlns:a16="http://schemas.microsoft.com/office/drawing/2014/main" id="{E4D0FA1C-5977-41E7-8DC7-6E3596F003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" name="Text Box 67">
          <a:extLst>
            <a:ext uri="{FF2B5EF4-FFF2-40B4-BE49-F238E27FC236}">
              <a16:creationId xmlns:a16="http://schemas.microsoft.com/office/drawing/2014/main" id="{82599D26-0694-4769-B911-036321B59A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" name="Text Box 68">
          <a:extLst>
            <a:ext uri="{FF2B5EF4-FFF2-40B4-BE49-F238E27FC236}">
              <a16:creationId xmlns:a16="http://schemas.microsoft.com/office/drawing/2014/main" id="{918A8C86-9C38-4BD1-BF02-2EC3B82F3A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" name="Text Box 69">
          <a:extLst>
            <a:ext uri="{FF2B5EF4-FFF2-40B4-BE49-F238E27FC236}">
              <a16:creationId xmlns:a16="http://schemas.microsoft.com/office/drawing/2014/main" id="{FF915C50-EAC0-4C0C-B869-5FEB972532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" name="Text Box 70">
          <a:extLst>
            <a:ext uri="{FF2B5EF4-FFF2-40B4-BE49-F238E27FC236}">
              <a16:creationId xmlns:a16="http://schemas.microsoft.com/office/drawing/2014/main" id="{6CAC21D5-ADA3-440B-866D-CB1E04B70D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" name="Text Box 71">
          <a:extLst>
            <a:ext uri="{FF2B5EF4-FFF2-40B4-BE49-F238E27FC236}">
              <a16:creationId xmlns:a16="http://schemas.microsoft.com/office/drawing/2014/main" id="{457278E1-25E0-4F1F-8F8E-034B533610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" name="Text Box 72">
          <a:extLst>
            <a:ext uri="{FF2B5EF4-FFF2-40B4-BE49-F238E27FC236}">
              <a16:creationId xmlns:a16="http://schemas.microsoft.com/office/drawing/2014/main" id="{A941C904-52EE-49C4-88D5-D723C1D6B8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" name="Text Box 73">
          <a:extLst>
            <a:ext uri="{FF2B5EF4-FFF2-40B4-BE49-F238E27FC236}">
              <a16:creationId xmlns:a16="http://schemas.microsoft.com/office/drawing/2014/main" id="{9DB2C6E8-261D-4799-9246-D94041910C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" name="Text Box 74">
          <a:extLst>
            <a:ext uri="{FF2B5EF4-FFF2-40B4-BE49-F238E27FC236}">
              <a16:creationId xmlns:a16="http://schemas.microsoft.com/office/drawing/2014/main" id="{F51C03D4-FB46-4498-85EF-74D16BCD9F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" name="Text Box 75">
          <a:extLst>
            <a:ext uri="{FF2B5EF4-FFF2-40B4-BE49-F238E27FC236}">
              <a16:creationId xmlns:a16="http://schemas.microsoft.com/office/drawing/2014/main" id="{0F2DA685-78F3-4E22-AB68-87846BC8F8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" name="Text Box 77">
          <a:extLst>
            <a:ext uri="{FF2B5EF4-FFF2-40B4-BE49-F238E27FC236}">
              <a16:creationId xmlns:a16="http://schemas.microsoft.com/office/drawing/2014/main" id="{81AA169B-8995-4A1B-B97F-A22D12C7B7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id="{9DD7DC18-6D37-48CB-A655-339F24EAAD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" name="Text Box 80">
          <a:extLst>
            <a:ext uri="{FF2B5EF4-FFF2-40B4-BE49-F238E27FC236}">
              <a16:creationId xmlns:a16="http://schemas.microsoft.com/office/drawing/2014/main" id="{C8BD520E-85A4-4E05-A62F-0A23E7C1BB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" name="Text Box 81">
          <a:extLst>
            <a:ext uri="{FF2B5EF4-FFF2-40B4-BE49-F238E27FC236}">
              <a16:creationId xmlns:a16="http://schemas.microsoft.com/office/drawing/2014/main" id="{16E60376-A4E7-474C-8695-C45280B02E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27A2BE0A-615B-4305-9124-E4F4C01F87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" name="Text Box 40">
          <a:extLst>
            <a:ext uri="{FF2B5EF4-FFF2-40B4-BE49-F238E27FC236}">
              <a16:creationId xmlns:a16="http://schemas.microsoft.com/office/drawing/2014/main" id="{D3F14F22-2792-4161-9F6F-966DDE53DF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" name="Text Box 41">
          <a:extLst>
            <a:ext uri="{FF2B5EF4-FFF2-40B4-BE49-F238E27FC236}">
              <a16:creationId xmlns:a16="http://schemas.microsoft.com/office/drawing/2014/main" id="{937DDC85-6DBE-48AE-9AB1-8525C4523D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" name="Text Box 42">
          <a:extLst>
            <a:ext uri="{FF2B5EF4-FFF2-40B4-BE49-F238E27FC236}">
              <a16:creationId xmlns:a16="http://schemas.microsoft.com/office/drawing/2014/main" id="{091007B0-484B-4CC6-8728-5B777CFE26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F8B69767-CE9A-442A-90B4-E0967D26FB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" name="Text Box 44">
          <a:extLst>
            <a:ext uri="{FF2B5EF4-FFF2-40B4-BE49-F238E27FC236}">
              <a16:creationId xmlns:a16="http://schemas.microsoft.com/office/drawing/2014/main" id="{33A977FF-95D6-473C-8C5F-EC90F2C7AC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CE05D4A2-D8CE-4653-993E-DF00B24BBB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6F5A6EDF-2057-42E0-9F34-E4B45E0E5D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" name="Text Box 47">
          <a:extLst>
            <a:ext uri="{FF2B5EF4-FFF2-40B4-BE49-F238E27FC236}">
              <a16:creationId xmlns:a16="http://schemas.microsoft.com/office/drawing/2014/main" id="{4BFC06E4-41E6-4BA7-9CB8-D93138ED75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" name="Text Box 48">
          <a:extLst>
            <a:ext uri="{FF2B5EF4-FFF2-40B4-BE49-F238E27FC236}">
              <a16:creationId xmlns:a16="http://schemas.microsoft.com/office/drawing/2014/main" id="{056D8944-B530-4BDB-825A-58E08958E8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" name="Text Box 55">
          <a:extLst>
            <a:ext uri="{FF2B5EF4-FFF2-40B4-BE49-F238E27FC236}">
              <a16:creationId xmlns:a16="http://schemas.microsoft.com/office/drawing/2014/main" id="{37E80F39-36CE-457F-B058-46789EE649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" name="Text Box 56">
          <a:extLst>
            <a:ext uri="{FF2B5EF4-FFF2-40B4-BE49-F238E27FC236}">
              <a16:creationId xmlns:a16="http://schemas.microsoft.com/office/drawing/2014/main" id="{36D7B374-2751-4228-9AFD-43E319F7B9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" name="Text Box 57">
          <a:extLst>
            <a:ext uri="{FF2B5EF4-FFF2-40B4-BE49-F238E27FC236}">
              <a16:creationId xmlns:a16="http://schemas.microsoft.com/office/drawing/2014/main" id="{BA4EA1A4-1B7D-468C-9C0F-0BA6549B51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" name="Text Box 58">
          <a:extLst>
            <a:ext uri="{FF2B5EF4-FFF2-40B4-BE49-F238E27FC236}">
              <a16:creationId xmlns:a16="http://schemas.microsoft.com/office/drawing/2014/main" id="{949AF4C0-C0D7-4075-BD05-CACE53E500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F3E4419F-D5EC-44C8-8DDA-46BB626999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" name="Text Box 60">
          <a:extLst>
            <a:ext uri="{FF2B5EF4-FFF2-40B4-BE49-F238E27FC236}">
              <a16:creationId xmlns:a16="http://schemas.microsoft.com/office/drawing/2014/main" id="{2EC942F5-15B7-45F0-9CB9-4EAD64EB03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" name="Text Box 61">
          <a:extLst>
            <a:ext uri="{FF2B5EF4-FFF2-40B4-BE49-F238E27FC236}">
              <a16:creationId xmlns:a16="http://schemas.microsoft.com/office/drawing/2014/main" id="{7EFDC35F-C7B2-4C56-89A0-946B59C795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" name="Text Box 62">
          <a:extLst>
            <a:ext uri="{FF2B5EF4-FFF2-40B4-BE49-F238E27FC236}">
              <a16:creationId xmlns:a16="http://schemas.microsoft.com/office/drawing/2014/main" id="{51D58F78-55B5-4914-AFF8-C2D101B9D4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7CD148BE-A6F0-4262-B5D1-B2F7ABB710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" name="Text Box 64">
          <a:extLst>
            <a:ext uri="{FF2B5EF4-FFF2-40B4-BE49-F238E27FC236}">
              <a16:creationId xmlns:a16="http://schemas.microsoft.com/office/drawing/2014/main" id="{5157DF1C-C42D-4191-942C-472D3AE726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" name="Text Box 66">
          <a:extLst>
            <a:ext uri="{FF2B5EF4-FFF2-40B4-BE49-F238E27FC236}">
              <a16:creationId xmlns:a16="http://schemas.microsoft.com/office/drawing/2014/main" id="{C6BC9872-B0DF-49F2-ABD3-2E06096338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" name="Text Box 67">
          <a:extLst>
            <a:ext uri="{FF2B5EF4-FFF2-40B4-BE49-F238E27FC236}">
              <a16:creationId xmlns:a16="http://schemas.microsoft.com/office/drawing/2014/main" id="{3190923C-CBF4-4731-BA79-7FE25459AF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" name="Text Box 68">
          <a:extLst>
            <a:ext uri="{FF2B5EF4-FFF2-40B4-BE49-F238E27FC236}">
              <a16:creationId xmlns:a16="http://schemas.microsoft.com/office/drawing/2014/main" id="{EBCE8DB6-B6ED-42B1-A037-C2191EF8BA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" name="Text Box 69">
          <a:extLst>
            <a:ext uri="{FF2B5EF4-FFF2-40B4-BE49-F238E27FC236}">
              <a16:creationId xmlns:a16="http://schemas.microsoft.com/office/drawing/2014/main" id="{9177B81A-2C9A-4148-B42D-E25346B2EF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" name="Text Box 70">
          <a:extLst>
            <a:ext uri="{FF2B5EF4-FFF2-40B4-BE49-F238E27FC236}">
              <a16:creationId xmlns:a16="http://schemas.microsoft.com/office/drawing/2014/main" id="{5A18A85A-797E-42B0-8675-DA5B0BE53E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" name="Text Box 71">
          <a:extLst>
            <a:ext uri="{FF2B5EF4-FFF2-40B4-BE49-F238E27FC236}">
              <a16:creationId xmlns:a16="http://schemas.microsoft.com/office/drawing/2014/main" id="{CB9B320B-3EEE-441A-A9F2-91F667F201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" name="Text Box 72">
          <a:extLst>
            <a:ext uri="{FF2B5EF4-FFF2-40B4-BE49-F238E27FC236}">
              <a16:creationId xmlns:a16="http://schemas.microsoft.com/office/drawing/2014/main" id="{D144BB9F-6F68-4FC6-BA71-729057BDC1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" name="Text Box 73">
          <a:extLst>
            <a:ext uri="{FF2B5EF4-FFF2-40B4-BE49-F238E27FC236}">
              <a16:creationId xmlns:a16="http://schemas.microsoft.com/office/drawing/2014/main" id="{F14C3CB2-7854-4050-9804-22A0520864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" name="Text Box 74">
          <a:extLst>
            <a:ext uri="{FF2B5EF4-FFF2-40B4-BE49-F238E27FC236}">
              <a16:creationId xmlns:a16="http://schemas.microsoft.com/office/drawing/2014/main" id="{C982F805-F0CC-439C-9A1B-21E9CBAE5E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" name="Text Box 75">
          <a:extLst>
            <a:ext uri="{FF2B5EF4-FFF2-40B4-BE49-F238E27FC236}">
              <a16:creationId xmlns:a16="http://schemas.microsoft.com/office/drawing/2014/main" id="{09083352-8030-45ED-99DD-3F27E2A44A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5EF5FC5E-54EA-40F2-B2CB-4FE0220238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84B13777-51F8-4BE2-83B5-D64CA0D1A7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" name="Text Box 80">
          <a:extLst>
            <a:ext uri="{FF2B5EF4-FFF2-40B4-BE49-F238E27FC236}">
              <a16:creationId xmlns:a16="http://schemas.microsoft.com/office/drawing/2014/main" id="{F7CD5DB9-80F3-4D4D-B0E4-88DF970653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29EC2CBB-7409-4096-BA62-4008361984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CB759248-9EA8-494C-9732-8747742244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26DEE5C2-A362-4CFF-9051-835F22259F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1A8FB437-A497-4BC7-A6DA-6A5082F3CB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00AEFE64-7BE1-4FCA-9107-A615CB10B2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2D594EFF-7C47-48FA-A8A3-4720D86CC3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3B654141-9188-4545-ADEE-4E2220213C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" name="Text Box 52">
          <a:extLst>
            <a:ext uri="{FF2B5EF4-FFF2-40B4-BE49-F238E27FC236}">
              <a16:creationId xmlns:a16="http://schemas.microsoft.com/office/drawing/2014/main" id="{83C21DB2-78CD-4611-9EC5-8A52465FF3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" name="Text Box 53">
          <a:extLst>
            <a:ext uri="{FF2B5EF4-FFF2-40B4-BE49-F238E27FC236}">
              <a16:creationId xmlns:a16="http://schemas.microsoft.com/office/drawing/2014/main" id="{7D1D2E57-70D3-4FC3-9FC0-C9CBE52C60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A0A8542B-866A-4F3E-8190-7F6522F932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" name="Text Box 40">
          <a:extLst>
            <a:ext uri="{FF2B5EF4-FFF2-40B4-BE49-F238E27FC236}">
              <a16:creationId xmlns:a16="http://schemas.microsoft.com/office/drawing/2014/main" id="{8325F19C-1899-42DA-9161-63F24FE4E0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" name="Text Box 41">
          <a:extLst>
            <a:ext uri="{FF2B5EF4-FFF2-40B4-BE49-F238E27FC236}">
              <a16:creationId xmlns:a16="http://schemas.microsoft.com/office/drawing/2014/main" id="{2561CF6B-D49E-4034-8D84-D5FFFE1E1B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" name="Text Box 42">
          <a:extLst>
            <a:ext uri="{FF2B5EF4-FFF2-40B4-BE49-F238E27FC236}">
              <a16:creationId xmlns:a16="http://schemas.microsoft.com/office/drawing/2014/main" id="{1FEF8D07-E93D-499D-B6A8-26F59BD9FF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5718E71D-C92C-4A51-BADC-0DA703DB46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" name="Text Box 44">
          <a:extLst>
            <a:ext uri="{FF2B5EF4-FFF2-40B4-BE49-F238E27FC236}">
              <a16:creationId xmlns:a16="http://schemas.microsoft.com/office/drawing/2014/main" id="{223538EE-4485-43CC-BF95-1368E0A348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2AB44D04-9CAC-470C-9BEF-966D598F53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7946379D-1657-45D1-8820-EB62CBBCDE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" name="Text Box 47">
          <a:extLst>
            <a:ext uri="{FF2B5EF4-FFF2-40B4-BE49-F238E27FC236}">
              <a16:creationId xmlns:a16="http://schemas.microsoft.com/office/drawing/2014/main" id="{8A780C18-5A38-40AF-A356-701948C153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" name="Text Box 48">
          <a:extLst>
            <a:ext uri="{FF2B5EF4-FFF2-40B4-BE49-F238E27FC236}">
              <a16:creationId xmlns:a16="http://schemas.microsoft.com/office/drawing/2014/main" id="{1FC7B25E-CCAE-4ABD-86ED-5A488EAD3C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" name="Text Box 55">
          <a:extLst>
            <a:ext uri="{FF2B5EF4-FFF2-40B4-BE49-F238E27FC236}">
              <a16:creationId xmlns:a16="http://schemas.microsoft.com/office/drawing/2014/main" id="{7328FFA1-C0D7-4C6B-8241-AD91F6D099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" name="Text Box 56">
          <a:extLst>
            <a:ext uri="{FF2B5EF4-FFF2-40B4-BE49-F238E27FC236}">
              <a16:creationId xmlns:a16="http://schemas.microsoft.com/office/drawing/2014/main" id="{5FED1958-4EA8-47DF-B198-8D80D84563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" name="Text Box 57">
          <a:extLst>
            <a:ext uri="{FF2B5EF4-FFF2-40B4-BE49-F238E27FC236}">
              <a16:creationId xmlns:a16="http://schemas.microsoft.com/office/drawing/2014/main" id="{664DE262-8807-414A-BC28-2554387F27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" name="Text Box 58">
          <a:extLst>
            <a:ext uri="{FF2B5EF4-FFF2-40B4-BE49-F238E27FC236}">
              <a16:creationId xmlns:a16="http://schemas.microsoft.com/office/drawing/2014/main" id="{E3BC6870-7577-4E97-8273-39893CDD41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DDA9592F-DB1C-45EB-921B-4A93C30B7D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" name="Text Box 60">
          <a:extLst>
            <a:ext uri="{FF2B5EF4-FFF2-40B4-BE49-F238E27FC236}">
              <a16:creationId xmlns:a16="http://schemas.microsoft.com/office/drawing/2014/main" id="{5C04A9ED-4003-4EBC-9A0A-1536D9F2C5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" name="Text Box 61">
          <a:extLst>
            <a:ext uri="{FF2B5EF4-FFF2-40B4-BE49-F238E27FC236}">
              <a16:creationId xmlns:a16="http://schemas.microsoft.com/office/drawing/2014/main" id="{3B9F70E8-CB9C-4499-9F51-DEB9E625C5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" name="Text Box 62">
          <a:extLst>
            <a:ext uri="{FF2B5EF4-FFF2-40B4-BE49-F238E27FC236}">
              <a16:creationId xmlns:a16="http://schemas.microsoft.com/office/drawing/2014/main" id="{38EC9DA5-DB66-46BA-A8FB-303D9E50B8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7F20A67F-98A2-455B-8E0A-61B446CF7B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" name="Text Box 64">
          <a:extLst>
            <a:ext uri="{FF2B5EF4-FFF2-40B4-BE49-F238E27FC236}">
              <a16:creationId xmlns:a16="http://schemas.microsoft.com/office/drawing/2014/main" id="{A49E43BA-26A7-42BF-BC6B-2152287AB5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" name="Text Box 66">
          <a:extLst>
            <a:ext uri="{FF2B5EF4-FFF2-40B4-BE49-F238E27FC236}">
              <a16:creationId xmlns:a16="http://schemas.microsoft.com/office/drawing/2014/main" id="{0D890F96-8F53-4C05-B1E3-7F9C14A889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" name="Text Box 67">
          <a:extLst>
            <a:ext uri="{FF2B5EF4-FFF2-40B4-BE49-F238E27FC236}">
              <a16:creationId xmlns:a16="http://schemas.microsoft.com/office/drawing/2014/main" id="{F88DF542-B48F-4DA3-A2E5-DC709B2072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" name="Text Box 68">
          <a:extLst>
            <a:ext uri="{FF2B5EF4-FFF2-40B4-BE49-F238E27FC236}">
              <a16:creationId xmlns:a16="http://schemas.microsoft.com/office/drawing/2014/main" id="{7AE5A0EE-5CB8-4796-B3E1-DFF015F0D0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" name="Text Box 69">
          <a:extLst>
            <a:ext uri="{FF2B5EF4-FFF2-40B4-BE49-F238E27FC236}">
              <a16:creationId xmlns:a16="http://schemas.microsoft.com/office/drawing/2014/main" id="{05F03678-0B19-49BB-B92D-2FF0C4F32A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" name="Text Box 70">
          <a:extLst>
            <a:ext uri="{FF2B5EF4-FFF2-40B4-BE49-F238E27FC236}">
              <a16:creationId xmlns:a16="http://schemas.microsoft.com/office/drawing/2014/main" id="{431A9154-749C-4184-83AF-1C8FA2C74E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" name="Text Box 71">
          <a:extLst>
            <a:ext uri="{FF2B5EF4-FFF2-40B4-BE49-F238E27FC236}">
              <a16:creationId xmlns:a16="http://schemas.microsoft.com/office/drawing/2014/main" id="{91E797E0-3C36-4F8F-97C5-B94F0695B9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" name="Text Box 72">
          <a:extLst>
            <a:ext uri="{FF2B5EF4-FFF2-40B4-BE49-F238E27FC236}">
              <a16:creationId xmlns:a16="http://schemas.microsoft.com/office/drawing/2014/main" id="{A5E1BAF9-2B5E-4FB8-B802-18CDEC9FF6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" name="Text Box 73">
          <a:extLst>
            <a:ext uri="{FF2B5EF4-FFF2-40B4-BE49-F238E27FC236}">
              <a16:creationId xmlns:a16="http://schemas.microsoft.com/office/drawing/2014/main" id="{1122251E-B6AB-4F93-8F07-D7B1D283F5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3CA61A30-AE58-4A4E-B93C-B700E364E1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A2CE0536-5ABB-40C4-9A08-846B611682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" name="Text Box 77">
          <a:extLst>
            <a:ext uri="{FF2B5EF4-FFF2-40B4-BE49-F238E27FC236}">
              <a16:creationId xmlns:a16="http://schemas.microsoft.com/office/drawing/2014/main" id="{843CAB2D-EF8F-47B0-B33B-4A41B7DE5D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id="{AEA077BB-6749-495A-9273-C517310DAF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" name="Text Box 80">
          <a:extLst>
            <a:ext uri="{FF2B5EF4-FFF2-40B4-BE49-F238E27FC236}">
              <a16:creationId xmlns:a16="http://schemas.microsoft.com/office/drawing/2014/main" id="{0F1628DD-D240-472D-BE8E-0A7A4F7492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" name="Text Box 81">
          <a:extLst>
            <a:ext uri="{FF2B5EF4-FFF2-40B4-BE49-F238E27FC236}">
              <a16:creationId xmlns:a16="http://schemas.microsoft.com/office/drawing/2014/main" id="{E84E4449-A8E8-4622-B9D2-1CDE7F784E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E8998404-1BE5-4F1B-ADFD-A7D378C507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ADE73CED-F90D-465C-A365-F529268EDF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5E4689AC-875F-4414-98B0-A8FCFC8F8F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598B5265-D474-4921-9698-4A7C9CD2D0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4109157A-5871-4404-9B95-AED04A6E96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291E0A6C-893A-4B15-B48B-9E83F3CA61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DB2B2DAB-9766-4218-8BE3-8F41E1F750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536F4B14-558B-465E-B5E0-20F7EC1A68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42D79538-FC05-4DBD-8BD2-ED3FFDC186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" name="Text Box 48">
          <a:extLst>
            <a:ext uri="{FF2B5EF4-FFF2-40B4-BE49-F238E27FC236}">
              <a16:creationId xmlns:a16="http://schemas.microsoft.com/office/drawing/2014/main" id="{3A320A72-D4AE-4D13-A428-0DFAC05BF9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" name="Text Box 55">
          <a:extLst>
            <a:ext uri="{FF2B5EF4-FFF2-40B4-BE49-F238E27FC236}">
              <a16:creationId xmlns:a16="http://schemas.microsoft.com/office/drawing/2014/main" id="{D67E5952-C0DC-4ABE-AF35-2F011B5350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" name="Text Box 56">
          <a:extLst>
            <a:ext uri="{FF2B5EF4-FFF2-40B4-BE49-F238E27FC236}">
              <a16:creationId xmlns:a16="http://schemas.microsoft.com/office/drawing/2014/main" id="{7D312F77-D3D0-47B2-8464-3345E43A73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" name="Text Box 57">
          <a:extLst>
            <a:ext uri="{FF2B5EF4-FFF2-40B4-BE49-F238E27FC236}">
              <a16:creationId xmlns:a16="http://schemas.microsoft.com/office/drawing/2014/main" id="{2A3F83B1-436A-4DEF-8675-415C06F51D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" name="Text Box 58">
          <a:extLst>
            <a:ext uri="{FF2B5EF4-FFF2-40B4-BE49-F238E27FC236}">
              <a16:creationId xmlns:a16="http://schemas.microsoft.com/office/drawing/2014/main" id="{D0A2B596-587A-4B50-A6FD-6FFA2302F8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87FD4C26-E789-45C8-B4CF-1177937203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" name="Text Box 60">
          <a:extLst>
            <a:ext uri="{FF2B5EF4-FFF2-40B4-BE49-F238E27FC236}">
              <a16:creationId xmlns:a16="http://schemas.microsoft.com/office/drawing/2014/main" id="{47A7F16F-985C-46B6-BF64-C20C47A3CE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" name="Text Box 61">
          <a:extLst>
            <a:ext uri="{FF2B5EF4-FFF2-40B4-BE49-F238E27FC236}">
              <a16:creationId xmlns:a16="http://schemas.microsoft.com/office/drawing/2014/main" id="{6D3E940F-69B6-47E0-A6B2-A4E01E0E37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" name="Text Box 62">
          <a:extLst>
            <a:ext uri="{FF2B5EF4-FFF2-40B4-BE49-F238E27FC236}">
              <a16:creationId xmlns:a16="http://schemas.microsoft.com/office/drawing/2014/main" id="{0F3C27C4-D7AF-4745-8198-FD3B739726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84FD650A-9CAF-463A-8497-653DA0D15F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" name="Text Box 64">
          <a:extLst>
            <a:ext uri="{FF2B5EF4-FFF2-40B4-BE49-F238E27FC236}">
              <a16:creationId xmlns:a16="http://schemas.microsoft.com/office/drawing/2014/main" id="{8225CFA1-C1B9-4E24-ADCD-D92C74935B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" name="Text Box 66">
          <a:extLst>
            <a:ext uri="{FF2B5EF4-FFF2-40B4-BE49-F238E27FC236}">
              <a16:creationId xmlns:a16="http://schemas.microsoft.com/office/drawing/2014/main" id="{46A23679-5C55-45DD-B43B-D711A1AAF0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" name="Text Box 67">
          <a:extLst>
            <a:ext uri="{FF2B5EF4-FFF2-40B4-BE49-F238E27FC236}">
              <a16:creationId xmlns:a16="http://schemas.microsoft.com/office/drawing/2014/main" id="{38E636B3-3383-4D01-A552-0C2AE27ACC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2C8D748B-F105-474A-9F8F-8B3C96C6BB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EDC9856E-75E4-4D95-8DCB-09B7F904F4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AD17656B-65EC-4427-AE0B-E6CAA33B6C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E9AAD675-943F-4122-B498-1C08ECD50F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635C52B7-D6E8-4A66-A628-3E825EA40E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A20B19D5-67F9-4302-ADBE-FE7CC4E965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" name="Text Box 74">
          <a:extLst>
            <a:ext uri="{FF2B5EF4-FFF2-40B4-BE49-F238E27FC236}">
              <a16:creationId xmlns:a16="http://schemas.microsoft.com/office/drawing/2014/main" id="{44DEC2BF-7213-49BC-94DA-417225AB38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" name="Text Box 75">
          <a:extLst>
            <a:ext uri="{FF2B5EF4-FFF2-40B4-BE49-F238E27FC236}">
              <a16:creationId xmlns:a16="http://schemas.microsoft.com/office/drawing/2014/main" id="{9ACB6CB1-7CAF-49FD-BD63-CB9EC94883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" name="Text Box 77">
          <a:extLst>
            <a:ext uri="{FF2B5EF4-FFF2-40B4-BE49-F238E27FC236}">
              <a16:creationId xmlns:a16="http://schemas.microsoft.com/office/drawing/2014/main" id="{ECDF122D-6B3D-45EE-B785-BC96458A0E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id="{03166CCC-D8B6-44A4-9827-FFFA64A253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" name="Text Box 80">
          <a:extLst>
            <a:ext uri="{FF2B5EF4-FFF2-40B4-BE49-F238E27FC236}">
              <a16:creationId xmlns:a16="http://schemas.microsoft.com/office/drawing/2014/main" id="{5E7A054E-C7D0-46B0-8C3E-0771C0AB85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" name="Text Box 81">
          <a:extLst>
            <a:ext uri="{FF2B5EF4-FFF2-40B4-BE49-F238E27FC236}">
              <a16:creationId xmlns:a16="http://schemas.microsoft.com/office/drawing/2014/main" id="{544718D1-BF9E-49B4-A643-9BD4E3BF77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A9DFF247-82E5-44DC-ABA8-01DB92C719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" name="Text Box 40">
          <a:extLst>
            <a:ext uri="{FF2B5EF4-FFF2-40B4-BE49-F238E27FC236}">
              <a16:creationId xmlns:a16="http://schemas.microsoft.com/office/drawing/2014/main" id="{66DEFA32-98D7-404C-ACB3-8F73583A0D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" name="Text Box 41">
          <a:extLst>
            <a:ext uri="{FF2B5EF4-FFF2-40B4-BE49-F238E27FC236}">
              <a16:creationId xmlns:a16="http://schemas.microsoft.com/office/drawing/2014/main" id="{04C78D9F-2FC9-447C-8A5A-87A84ED03A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" name="Text Box 42">
          <a:extLst>
            <a:ext uri="{FF2B5EF4-FFF2-40B4-BE49-F238E27FC236}">
              <a16:creationId xmlns:a16="http://schemas.microsoft.com/office/drawing/2014/main" id="{A0976910-9BEC-4028-A397-5E8AB89C8E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42112324-9519-48A3-B639-2A5D4A61B5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" name="Text Box 44">
          <a:extLst>
            <a:ext uri="{FF2B5EF4-FFF2-40B4-BE49-F238E27FC236}">
              <a16:creationId xmlns:a16="http://schemas.microsoft.com/office/drawing/2014/main" id="{58821C9C-C250-43D1-9E3D-72E0ACE207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E0375AB7-8FB0-4D1D-A349-0EC01392DC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" name="Text Box 46">
          <a:extLst>
            <a:ext uri="{FF2B5EF4-FFF2-40B4-BE49-F238E27FC236}">
              <a16:creationId xmlns:a16="http://schemas.microsoft.com/office/drawing/2014/main" id="{BD753287-9EB5-4406-957B-4B01EEA5AF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" name="Text Box 47">
          <a:extLst>
            <a:ext uri="{FF2B5EF4-FFF2-40B4-BE49-F238E27FC236}">
              <a16:creationId xmlns:a16="http://schemas.microsoft.com/office/drawing/2014/main" id="{47DEE1D6-3522-45CE-B69E-2E18F41230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" name="Text Box 48">
          <a:extLst>
            <a:ext uri="{FF2B5EF4-FFF2-40B4-BE49-F238E27FC236}">
              <a16:creationId xmlns:a16="http://schemas.microsoft.com/office/drawing/2014/main" id="{13C16411-A0C5-4C2D-A5F0-D3534A9082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" name="Text Box 55">
          <a:extLst>
            <a:ext uri="{FF2B5EF4-FFF2-40B4-BE49-F238E27FC236}">
              <a16:creationId xmlns:a16="http://schemas.microsoft.com/office/drawing/2014/main" id="{222230A8-3AF3-4CF2-9CDA-B0FE16A45D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" name="Text Box 56">
          <a:extLst>
            <a:ext uri="{FF2B5EF4-FFF2-40B4-BE49-F238E27FC236}">
              <a16:creationId xmlns:a16="http://schemas.microsoft.com/office/drawing/2014/main" id="{B3FF3159-2202-4869-B17A-C5996451A3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" name="Text Box 57">
          <a:extLst>
            <a:ext uri="{FF2B5EF4-FFF2-40B4-BE49-F238E27FC236}">
              <a16:creationId xmlns:a16="http://schemas.microsoft.com/office/drawing/2014/main" id="{ACA8D344-E1FC-494C-9065-2897FE55E6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" name="Text Box 58">
          <a:extLst>
            <a:ext uri="{FF2B5EF4-FFF2-40B4-BE49-F238E27FC236}">
              <a16:creationId xmlns:a16="http://schemas.microsoft.com/office/drawing/2014/main" id="{8851A511-398A-4906-BAB7-9B458AAD87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B407B542-527D-42CE-A0D3-F8342D443F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82718556-97FE-431D-B5D9-A8FD59202D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D18F56FA-4766-4C35-98A3-3E5F7B763B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E4951FF7-C897-47A5-8579-6615BC165C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3D32ACAD-E1F2-4580-A776-94D991ECDF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" name="Text Box 64">
          <a:extLst>
            <a:ext uri="{FF2B5EF4-FFF2-40B4-BE49-F238E27FC236}">
              <a16:creationId xmlns:a16="http://schemas.microsoft.com/office/drawing/2014/main" id="{0E286352-D308-4654-9E9B-74CB8C7BCD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" name="Text Box 66">
          <a:extLst>
            <a:ext uri="{FF2B5EF4-FFF2-40B4-BE49-F238E27FC236}">
              <a16:creationId xmlns:a16="http://schemas.microsoft.com/office/drawing/2014/main" id="{B8D4E8E9-8744-40ED-8605-5B6B9F932A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" name="Text Box 67">
          <a:extLst>
            <a:ext uri="{FF2B5EF4-FFF2-40B4-BE49-F238E27FC236}">
              <a16:creationId xmlns:a16="http://schemas.microsoft.com/office/drawing/2014/main" id="{AC1F4D7D-1003-420E-9B9B-9245295D47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" name="Text Box 68">
          <a:extLst>
            <a:ext uri="{FF2B5EF4-FFF2-40B4-BE49-F238E27FC236}">
              <a16:creationId xmlns:a16="http://schemas.microsoft.com/office/drawing/2014/main" id="{5F63925A-A474-473D-B710-0D8E63B34C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" name="Text Box 69">
          <a:extLst>
            <a:ext uri="{FF2B5EF4-FFF2-40B4-BE49-F238E27FC236}">
              <a16:creationId xmlns:a16="http://schemas.microsoft.com/office/drawing/2014/main" id="{4918B86F-9DA9-4FD2-B192-2FD94E28A9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" name="Text Box 70">
          <a:extLst>
            <a:ext uri="{FF2B5EF4-FFF2-40B4-BE49-F238E27FC236}">
              <a16:creationId xmlns:a16="http://schemas.microsoft.com/office/drawing/2014/main" id="{7AC68DB6-7CE5-456D-9D55-E4EAA71951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" name="Text Box 71">
          <a:extLst>
            <a:ext uri="{FF2B5EF4-FFF2-40B4-BE49-F238E27FC236}">
              <a16:creationId xmlns:a16="http://schemas.microsoft.com/office/drawing/2014/main" id="{31C885E8-C7A5-40DB-A7AF-F6D2223ADB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" name="Text Box 72">
          <a:extLst>
            <a:ext uri="{FF2B5EF4-FFF2-40B4-BE49-F238E27FC236}">
              <a16:creationId xmlns:a16="http://schemas.microsoft.com/office/drawing/2014/main" id="{6657D59C-3A2A-47D9-899E-894102A2C6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" name="Text Box 73">
          <a:extLst>
            <a:ext uri="{FF2B5EF4-FFF2-40B4-BE49-F238E27FC236}">
              <a16:creationId xmlns:a16="http://schemas.microsoft.com/office/drawing/2014/main" id="{8108D801-9375-4DE3-880E-ABA185F124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" name="Text Box 74">
          <a:extLst>
            <a:ext uri="{FF2B5EF4-FFF2-40B4-BE49-F238E27FC236}">
              <a16:creationId xmlns:a16="http://schemas.microsoft.com/office/drawing/2014/main" id="{F85E377D-BF15-42CB-AC1A-0118D9C350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" name="Text Box 75">
          <a:extLst>
            <a:ext uri="{FF2B5EF4-FFF2-40B4-BE49-F238E27FC236}">
              <a16:creationId xmlns:a16="http://schemas.microsoft.com/office/drawing/2014/main" id="{3ECEC686-1331-4CBE-B7A8-B55CC6D82D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" name="Text Box 77">
          <a:extLst>
            <a:ext uri="{FF2B5EF4-FFF2-40B4-BE49-F238E27FC236}">
              <a16:creationId xmlns:a16="http://schemas.microsoft.com/office/drawing/2014/main" id="{5A8BEB14-7D37-4243-8B2F-CF76D2A0E0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id="{989AE672-B74D-4F14-84E0-D3EF1BB1D5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" name="Text Box 80">
          <a:extLst>
            <a:ext uri="{FF2B5EF4-FFF2-40B4-BE49-F238E27FC236}">
              <a16:creationId xmlns:a16="http://schemas.microsoft.com/office/drawing/2014/main" id="{CBB1B292-0514-45DF-B28A-F98F2EA699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" name="Text Box 81">
          <a:extLst>
            <a:ext uri="{FF2B5EF4-FFF2-40B4-BE49-F238E27FC236}">
              <a16:creationId xmlns:a16="http://schemas.microsoft.com/office/drawing/2014/main" id="{21DC53D0-D872-4A5A-B15D-C1DC36E00D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C4FCE495-321E-4E90-9415-D0A8B6CABB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6905092B-B685-4129-A3A3-B227BAFC30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8DA5BB15-F8B5-46B5-837C-D722647491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7FF204C7-D217-47FD-B2BF-07DF078B63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547BF3D5-8950-4D08-BD86-43FFF0C9A9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C1EE0056-786E-4CF8-B7FC-8ADC85CA09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78768C4D-0665-4DAE-BD9B-B71F0E991C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" name="Text Box 10">
          <a:extLst>
            <a:ext uri="{FF2B5EF4-FFF2-40B4-BE49-F238E27FC236}">
              <a16:creationId xmlns:a16="http://schemas.microsoft.com/office/drawing/2014/main" id="{7279920B-0A9A-44D5-B534-567105DC17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0549EAF8-53D0-458C-948A-067B44F8A9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" name="Text Box 12">
          <a:extLst>
            <a:ext uri="{FF2B5EF4-FFF2-40B4-BE49-F238E27FC236}">
              <a16:creationId xmlns:a16="http://schemas.microsoft.com/office/drawing/2014/main" id="{ED8D3A84-C881-4B69-8993-56D8F93BB5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5AB0FFD6-4B42-494A-91D6-6FEDA4CE03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0D6E8493-1A84-45D2-8ACC-1077C18611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" name="Text Box 52">
          <a:extLst>
            <a:ext uri="{FF2B5EF4-FFF2-40B4-BE49-F238E27FC236}">
              <a16:creationId xmlns:a16="http://schemas.microsoft.com/office/drawing/2014/main" id="{D60BB728-BA4C-4AB8-82E0-DF6793E583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" name="Text Box 53">
          <a:extLst>
            <a:ext uri="{FF2B5EF4-FFF2-40B4-BE49-F238E27FC236}">
              <a16:creationId xmlns:a16="http://schemas.microsoft.com/office/drawing/2014/main" id="{C85E4EF9-00A4-406E-BE08-E54E085858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FD9473FA-76EF-47EE-B332-38016542DF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3FBF133B-BE24-43CB-980A-447E38B9B4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0B5EB1BC-209D-4D1F-82F1-072993EFEA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7F262B3E-BED7-4BC2-9D73-FB898F0C10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C2F0699F-BE7B-44C1-A54E-B9588BB157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115016E-885D-47AB-9DB5-2EC31F73EB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1141FB0C-1875-4948-86AE-AE2BAB1DF4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" name="Text Box 10">
          <a:extLst>
            <a:ext uri="{FF2B5EF4-FFF2-40B4-BE49-F238E27FC236}">
              <a16:creationId xmlns:a16="http://schemas.microsoft.com/office/drawing/2014/main" id="{7B138174-3DEB-451A-BB24-CEA47E1C53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" name="Text Box 11">
          <a:extLst>
            <a:ext uri="{FF2B5EF4-FFF2-40B4-BE49-F238E27FC236}">
              <a16:creationId xmlns:a16="http://schemas.microsoft.com/office/drawing/2014/main" id="{2884A353-5B10-4CD0-AE2A-73B24F6452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" name="Text Box 12">
          <a:extLst>
            <a:ext uri="{FF2B5EF4-FFF2-40B4-BE49-F238E27FC236}">
              <a16:creationId xmlns:a16="http://schemas.microsoft.com/office/drawing/2014/main" id="{B4833FF5-4F04-4925-BCC9-9373A0ED19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CC8BF533-E51C-4C01-A3EB-1ACD7E5A99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0C484ED3-0D3A-4AC0-A151-305B07739D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4FA366C1-81DF-4567-9E75-4C4E7D5018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0F579541-756F-49C8-9F53-906ED95D74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8D406331-9D58-4994-B8BC-08EF6094E5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" name="Text Box 44">
          <a:extLst>
            <a:ext uri="{FF2B5EF4-FFF2-40B4-BE49-F238E27FC236}">
              <a16:creationId xmlns:a16="http://schemas.microsoft.com/office/drawing/2014/main" id="{2591C9C8-B4BC-45E0-B0CF-A3DEFC697E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id="{D28489AF-B298-4FDF-8BA2-EB1BC70A95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" name="Text Box 46">
          <a:extLst>
            <a:ext uri="{FF2B5EF4-FFF2-40B4-BE49-F238E27FC236}">
              <a16:creationId xmlns:a16="http://schemas.microsoft.com/office/drawing/2014/main" id="{6B40C967-DBC4-495B-A52E-6229AC6039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F326AD91-4BDD-4BDD-B4D2-AD54CC6A0A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" name="Text Box 48">
          <a:extLst>
            <a:ext uri="{FF2B5EF4-FFF2-40B4-BE49-F238E27FC236}">
              <a16:creationId xmlns:a16="http://schemas.microsoft.com/office/drawing/2014/main" id="{096530AA-AA7B-4209-BA9A-008F0487EB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" name="Text Box 49">
          <a:extLst>
            <a:ext uri="{FF2B5EF4-FFF2-40B4-BE49-F238E27FC236}">
              <a16:creationId xmlns:a16="http://schemas.microsoft.com/office/drawing/2014/main" id="{6DDEF4D2-5B89-4124-BDF3-0F2D148C24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" name="Text Box 50">
          <a:extLst>
            <a:ext uri="{FF2B5EF4-FFF2-40B4-BE49-F238E27FC236}">
              <a16:creationId xmlns:a16="http://schemas.microsoft.com/office/drawing/2014/main" id="{3BDAAD99-B170-48F0-BC8E-2C8107C030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id="{6A277613-C173-41AC-B085-13A06650F8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" name="Text Box 53">
          <a:extLst>
            <a:ext uri="{FF2B5EF4-FFF2-40B4-BE49-F238E27FC236}">
              <a16:creationId xmlns:a16="http://schemas.microsoft.com/office/drawing/2014/main" id="{C9663276-3BED-4903-8674-D7CA905C42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" name="Text Box 55">
          <a:extLst>
            <a:ext uri="{FF2B5EF4-FFF2-40B4-BE49-F238E27FC236}">
              <a16:creationId xmlns:a16="http://schemas.microsoft.com/office/drawing/2014/main" id="{3368DA51-E167-4F64-B720-C6BF6AAB66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" name="Text Box 56">
          <a:extLst>
            <a:ext uri="{FF2B5EF4-FFF2-40B4-BE49-F238E27FC236}">
              <a16:creationId xmlns:a16="http://schemas.microsoft.com/office/drawing/2014/main" id="{969EE5CB-9C08-4891-9DC7-83F0F35499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" name="Text Box 57">
          <a:extLst>
            <a:ext uri="{FF2B5EF4-FFF2-40B4-BE49-F238E27FC236}">
              <a16:creationId xmlns:a16="http://schemas.microsoft.com/office/drawing/2014/main" id="{BF4019B6-2CED-4BA6-9BB3-37C05930E7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" name="Text Box 58">
          <a:extLst>
            <a:ext uri="{FF2B5EF4-FFF2-40B4-BE49-F238E27FC236}">
              <a16:creationId xmlns:a16="http://schemas.microsoft.com/office/drawing/2014/main" id="{A03A7B8C-BC6A-4E16-9C57-7F197E7247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AC009EB6-D15A-47D2-95B7-8D4088B777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" name="Text Box 60">
          <a:extLst>
            <a:ext uri="{FF2B5EF4-FFF2-40B4-BE49-F238E27FC236}">
              <a16:creationId xmlns:a16="http://schemas.microsoft.com/office/drawing/2014/main" id="{39BEACC3-3F91-47C5-9767-F75D070F7F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" name="Text Box 61">
          <a:extLst>
            <a:ext uri="{FF2B5EF4-FFF2-40B4-BE49-F238E27FC236}">
              <a16:creationId xmlns:a16="http://schemas.microsoft.com/office/drawing/2014/main" id="{05CFA3B7-71F4-4600-A6EC-3A464DE3AB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" name="Text Box 62">
          <a:extLst>
            <a:ext uri="{FF2B5EF4-FFF2-40B4-BE49-F238E27FC236}">
              <a16:creationId xmlns:a16="http://schemas.microsoft.com/office/drawing/2014/main" id="{46736512-7F87-423A-848C-ABB0E858E1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AADC9C87-C640-4E39-A290-C606184451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" name="Text Box 64">
          <a:extLst>
            <a:ext uri="{FF2B5EF4-FFF2-40B4-BE49-F238E27FC236}">
              <a16:creationId xmlns:a16="http://schemas.microsoft.com/office/drawing/2014/main" id="{511EFC03-9CBA-4D25-A74C-D4485525DC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FD9096EA-6D81-4179-9CE9-880B0ED751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" name="Text Box 67">
          <a:extLst>
            <a:ext uri="{FF2B5EF4-FFF2-40B4-BE49-F238E27FC236}">
              <a16:creationId xmlns:a16="http://schemas.microsoft.com/office/drawing/2014/main" id="{4826A512-9996-43E3-93A8-3B37E9A066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" name="Text Box 68">
          <a:extLst>
            <a:ext uri="{FF2B5EF4-FFF2-40B4-BE49-F238E27FC236}">
              <a16:creationId xmlns:a16="http://schemas.microsoft.com/office/drawing/2014/main" id="{B6E30836-0143-44C2-89A6-411A697AD0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" name="Text Box 69">
          <a:extLst>
            <a:ext uri="{FF2B5EF4-FFF2-40B4-BE49-F238E27FC236}">
              <a16:creationId xmlns:a16="http://schemas.microsoft.com/office/drawing/2014/main" id="{3062B355-1C4D-4EAF-9223-39AB3F34B5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" name="Text Box 70">
          <a:extLst>
            <a:ext uri="{FF2B5EF4-FFF2-40B4-BE49-F238E27FC236}">
              <a16:creationId xmlns:a16="http://schemas.microsoft.com/office/drawing/2014/main" id="{4A536F76-5E00-48FE-894B-A83B4B1838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" name="Text Box 71">
          <a:extLst>
            <a:ext uri="{FF2B5EF4-FFF2-40B4-BE49-F238E27FC236}">
              <a16:creationId xmlns:a16="http://schemas.microsoft.com/office/drawing/2014/main" id="{8D232473-847F-4757-8B90-C4D4475A25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" name="Text Box 72">
          <a:extLst>
            <a:ext uri="{FF2B5EF4-FFF2-40B4-BE49-F238E27FC236}">
              <a16:creationId xmlns:a16="http://schemas.microsoft.com/office/drawing/2014/main" id="{3EBECAEB-9899-4C82-BFC8-6BED7B3E27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" name="Text Box 73">
          <a:extLst>
            <a:ext uri="{FF2B5EF4-FFF2-40B4-BE49-F238E27FC236}">
              <a16:creationId xmlns:a16="http://schemas.microsoft.com/office/drawing/2014/main" id="{3BF37697-AD16-41B7-B223-BCA86F0779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" name="Text Box 74">
          <a:extLst>
            <a:ext uri="{FF2B5EF4-FFF2-40B4-BE49-F238E27FC236}">
              <a16:creationId xmlns:a16="http://schemas.microsoft.com/office/drawing/2014/main" id="{C08F335B-DF0C-4BA9-82D3-DEDE0589A3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" name="Text Box 75">
          <a:extLst>
            <a:ext uri="{FF2B5EF4-FFF2-40B4-BE49-F238E27FC236}">
              <a16:creationId xmlns:a16="http://schemas.microsoft.com/office/drawing/2014/main" id="{0C3C61BD-BA15-489F-A17B-FEEB952CAA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" name="Text Box 77">
          <a:extLst>
            <a:ext uri="{FF2B5EF4-FFF2-40B4-BE49-F238E27FC236}">
              <a16:creationId xmlns:a16="http://schemas.microsoft.com/office/drawing/2014/main" id="{BCCF80C6-A3AE-4D53-A3F8-E131C3C8FB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id="{96DDDC8C-1248-484E-8FE4-C99216E2A4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" name="Text Box 80">
          <a:extLst>
            <a:ext uri="{FF2B5EF4-FFF2-40B4-BE49-F238E27FC236}">
              <a16:creationId xmlns:a16="http://schemas.microsoft.com/office/drawing/2014/main" id="{DB4E2238-38EC-4E23-8DDD-CFE036018B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" name="Text Box 81">
          <a:extLst>
            <a:ext uri="{FF2B5EF4-FFF2-40B4-BE49-F238E27FC236}">
              <a16:creationId xmlns:a16="http://schemas.microsoft.com/office/drawing/2014/main" id="{0BF86990-4813-41E5-BC9C-818F062C1A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5EC32B-6131-4CF0-89D0-4E8BD8821D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" name="Text Box 40">
          <a:extLst>
            <a:ext uri="{FF2B5EF4-FFF2-40B4-BE49-F238E27FC236}">
              <a16:creationId xmlns:a16="http://schemas.microsoft.com/office/drawing/2014/main" id="{445838A2-8467-4868-9693-79268DB393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" name="Text Box 41">
          <a:extLst>
            <a:ext uri="{FF2B5EF4-FFF2-40B4-BE49-F238E27FC236}">
              <a16:creationId xmlns:a16="http://schemas.microsoft.com/office/drawing/2014/main" id="{E645F625-B975-4B2B-97F2-E4EF6D15B4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" name="Text Box 42">
          <a:extLst>
            <a:ext uri="{FF2B5EF4-FFF2-40B4-BE49-F238E27FC236}">
              <a16:creationId xmlns:a16="http://schemas.microsoft.com/office/drawing/2014/main" id="{65711F2B-A0DB-4042-A4FF-4C4598C700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9423F14D-19A6-4DA0-A199-72F48D9E9C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" name="Text Box 44">
          <a:extLst>
            <a:ext uri="{FF2B5EF4-FFF2-40B4-BE49-F238E27FC236}">
              <a16:creationId xmlns:a16="http://schemas.microsoft.com/office/drawing/2014/main" id="{C2F41FA3-07DE-4A88-A490-144913D488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" name="Text Box 45">
          <a:extLst>
            <a:ext uri="{FF2B5EF4-FFF2-40B4-BE49-F238E27FC236}">
              <a16:creationId xmlns:a16="http://schemas.microsoft.com/office/drawing/2014/main" id="{76815A44-6DA8-48A8-AAB8-430E652663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" name="Text Box 46">
          <a:extLst>
            <a:ext uri="{FF2B5EF4-FFF2-40B4-BE49-F238E27FC236}">
              <a16:creationId xmlns:a16="http://schemas.microsoft.com/office/drawing/2014/main" id="{98868801-39CC-4D6C-A9A0-2D030CB331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" name="Text Box 47">
          <a:extLst>
            <a:ext uri="{FF2B5EF4-FFF2-40B4-BE49-F238E27FC236}">
              <a16:creationId xmlns:a16="http://schemas.microsoft.com/office/drawing/2014/main" id="{306CF59E-73B6-4146-9308-E0F8C09901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" name="Text Box 48">
          <a:extLst>
            <a:ext uri="{FF2B5EF4-FFF2-40B4-BE49-F238E27FC236}">
              <a16:creationId xmlns:a16="http://schemas.microsoft.com/office/drawing/2014/main" id="{52123D01-4A94-4FA2-B577-CA4F300611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" name="Text Box 55">
          <a:extLst>
            <a:ext uri="{FF2B5EF4-FFF2-40B4-BE49-F238E27FC236}">
              <a16:creationId xmlns:a16="http://schemas.microsoft.com/office/drawing/2014/main" id="{6549EA6C-BBA0-457F-BBBA-E22812A699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" name="Text Box 56">
          <a:extLst>
            <a:ext uri="{FF2B5EF4-FFF2-40B4-BE49-F238E27FC236}">
              <a16:creationId xmlns:a16="http://schemas.microsoft.com/office/drawing/2014/main" id="{4DD9010C-749F-44CF-BEC5-D39C0698D7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" name="Text Box 57">
          <a:extLst>
            <a:ext uri="{FF2B5EF4-FFF2-40B4-BE49-F238E27FC236}">
              <a16:creationId xmlns:a16="http://schemas.microsoft.com/office/drawing/2014/main" id="{018EDBD6-C214-479C-9328-E041AF1A18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" name="Text Box 58">
          <a:extLst>
            <a:ext uri="{FF2B5EF4-FFF2-40B4-BE49-F238E27FC236}">
              <a16:creationId xmlns:a16="http://schemas.microsoft.com/office/drawing/2014/main" id="{EF3C9D50-300E-4876-A1A2-38B37BAFEA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96DF7633-C25B-4E7C-873A-6ED1761E14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" name="Text Box 60">
          <a:extLst>
            <a:ext uri="{FF2B5EF4-FFF2-40B4-BE49-F238E27FC236}">
              <a16:creationId xmlns:a16="http://schemas.microsoft.com/office/drawing/2014/main" id="{94BE3AE5-EA58-48DF-AC11-DA13542D13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" name="Text Box 61">
          <a:extLst>
            <a:ext uri="{FF2B5EF4-FFF2-40B4-BE49-F238E27FC236}">
              <a16:creationId xmlns:a16="http://schemas.microsoft.com/office/drawing/2014/main" id="{AC459E73-CCB7-4631-BEC1-BBEB870AA1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" name="Text Box 62">
          <a:extLst>
            <a:ext uri="{FF2B5EF4-FFF2-40B4-BE49-F238E27FC236}">
              <a16:creationId xmlns:a16="http://schemas.microsoft.com/office/drawing/2014/main" id="{41422674-8069-4EFD-B49B-E960BA9228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C5360056-DB2B-4C07-88E1-C0652CD721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" name="Text Box 64">
          <a:extLst>
            <a:ext uri="{FF2B5EF4-FFF2-40B4-BE49-F238E27FC236}">
              <a16:creationId xmlns:a16="http://schemas.microsoft.com/office/drawing/2014/main" id="{7E4C5932-354C-4B50-9AA8-9DF74D6A51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" name="Text Box 66">
          <a:extLst>
            <a:ext uri="{FF2B5EF4-FFF2-40B4-BE49-F238E27FC236}">
              <a16:creationId xmlns:a16="http://schemas.microsoft.com/office/drawing/2014/main" id="{05B3E070-F295-4874-B08C-04DF3AE9B7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" name="Text Box 67">
          <a:extLst>
            <a:ext uri="{FF2B5EF4-FFF2-40B4-BE49-F238E27FC236}">
              <a16:creationId xmlns:a16="http://schemas.microsoft.com/office/drawing/2014/main" id="{5A439641-29F5-4637-994B-D05B530625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AB86F0B0-1180-4257-8416-C609A135EA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D82272CE-60DF-45E2-ADB3-CAFE226652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313E44B9-ACB9-4718-B87F-F9CDF92E77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55C270E8-0237-41A4-AC50-AADA64B86B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77025244-A451-4A60-AA41-A110F89909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A6826347-E3E8-43EC-B1DE-C5D78E3DE4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" name="Text Box 74">
          <a:extLst>
            <a:ext uri="{FF2B5EF4-FFF2-40B4-BE49-F238E27FC236}">
              <a16:creationId xmlns:a16="http://schemas.microsoft.com/office/drawing/2014/main" id="{C0F74F8C-3DAF-41A8-A700-9321833F8E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" name="Text Box 75">
          <a:extLst>
            <a:ext uri="{FF2B5EF4-FFF2-40B4-BE49-F238E27FC236}">
              <a16:creationId xmlns:a16="http://schemas.microsoft.com/office/drawing/2014/main" id="{16601F26-69AF-46CE-84D5-A95D82A746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" name="Text Box 77">
          <a:extLst>
            <a:ext uri="{FF2B5EF4-FFF2-40B4-BE49-F238E27FC236}">
              <a16:creationId xmlns:a16="http://schemas.microsoft.com/office/drawing/2014/main" id="{34FC9682-E10E-4B3A-99BA-A1817F6960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id="{1BB76294-3920-492D-8D3F-6C82CF65C7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" name="Text Box 80">
          <a:extLst>
            <a:ext uri="{FF2B5EF4-FFF2-40B4-BE49-F238E27FC236}">
              <a16:creationId xmlns:a16="http://schemas.microsoft.com/office/drawing/2014/main" id="{99064641-028F-44ED-8E50-C721866327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" name="Text Box 81">
          <a:extLst>
            <a:ext uri="{FF2B5EF4-FFF2-40B4-BE49-F238E27FC236}">
              <a16:creationId xmlns:a16="http://schemas.microsoft.com/office/drawing/2014/main" id="{1FAA0AE8-B49A-410C-B06B-F6D2757760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C6A13048-9D73-41C2-B243-1C54CBD9D8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" name="Text Box 40">
          <a:extLst>
            <a:ext uri="{FF2B5EF4-FFF2-40B4-BE49-F238E27FC236}">
              <a16:creationId xmlns:a16="http://schemas.microsoft.com/office/drawing/2014/main" id="{A05FBFB9-4A25-408D-9845-CD6135A8D5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" name="Text Box 41">
          <a:extLst>
            <a:ext uri="{FF2B5EF4-FFF2-40B4-BE49-F238E27FC236}">
              <a16:creationId xmlns:a16="http://schemas.microsoft.com/office/drawing/2014/main" id="{235F4CCC-AE30-4CE5-B067-305F10D1A2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" name="Text Box 42">
          <a:extLst>
            <a:ext uri="{FF2B5EF4-FFF2-40B4-BE49-F238E27FC236}">
              <a16:creationId xmlns:a16="http://schemas.microsoft.com/office/drawing/2014/main" id="{DF4A1536-E661-461B-BC0F-3D99C9FB7E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0E50F236-1FD4-427D-A697-F1ABC8CFC2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" name="Text Box 44">
          <a:extLst>
            <a:ext uri="{FF2B5EF4-FFF2-40B4-BE49-F238E27FC236}">
              <a16:creationId xmlns:a16="http://schemas.microsoft.com/office/drawing/2014/main" id="{4B2DE210-FAF1-4D49-8791-329129CDBE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" name="Text Box 45">
          <a:extLst>
            <a:ext uri="{FF2B5EF4-FFF2-40B4-BE49-F238E27FC236}">
              <a16:creationId xmlns:a16="http://schemas.microsoft.com/office/drawing/2014/main" id="{B7866E98-972B-4034-82EF-CF1C100F6E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EA194C43-EBD8-4CF9-8E7E-63B502193F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DE057061-5E30-47E1-8ED4-6DC39E9BB4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" name="Text Box 48">
          <a:extLst>
            <a:ext uri="{FF2B5EF4-FFF2-40B4-BE49-F238E27FC236}">
              <a16:creationId xmlns:a16="http://schemas.microsoft.com/office/drawing/2014/main" id="{B9F91DD6-67FD-49A1-AF04-2BAE5D197C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7" name="Text Box 55">
          <a:extLst>
            <a:ext uri="{FF2B5EF4-FFF2-40B4-BE49-F238E27FC236}">
              <a16:creationId xmlns:a16="http://schemas.microsoft.com/office/drawing/2014/main" id="{7F417B0D-9375-45E6-B400-4E7BDC2470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8" name="Text Box 56">
          <a:extLst>
            <a:ext uri="{FF2B5EF4-FFF2-40B4-BE49-F238E27FC236}">
              <a16:creationId xmlns:a16="http://schemas.microsoft.com/office/drawing/2014/main" id="{C47AAEF0-CD27-4708-8CE9-1098BAA4C6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9" name="Text Box 57">
          <a:extLst>
            <a:ext uri="{FF2B5EF4-FFF2-40B4-BE49-F238E27FC236}">
              <a16:creationId xmlns:a16="http://schemas.microsoft.com/office/drawing/2014/main" id="{F7E1D7B6-C076-49FB-8DE6-B7AE6837EC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0" name="Text Box 58">
          <a:extLst>
            <a:ext uri="{FF2B5EF4-FFF2-40B4-BE49-F238E27FC236}">
              <a16:creationId xmlns:a16="http://schemas.microsoft.com/office/drawing/2014/main" id="{074B7AB4-4A3B-4FC4-A7CC-D985C32951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4D101B99-BD69-48F6-9B47-83365FAA79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2" name="Text Box 60">
          <a:extLst>
            <a:ext uri="{FF2B5EF4-FFF2-40B4-BE49-F238E27FC236}">
              <a16:creationId xmlns:a16="http://schemas.microsoft.com/office/drawing/2014/main" id="{306977F8-B96E-44A9-808F-378C28F51A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3" name="Text Box 61">
          <a:extLst>
            <a:ext uri="{FF2B5EF4-FFF2-40B4-BE49-F238E27FC236}">
              <a16:creationId xmlns:a16="http://schemas.microsoft.com/office/drawing/2014/main" id="{566D2CFE-B794-41AC-814F-75A3404D54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4" name="Text Box 62">
          <a:extLst>
            <a:ext uri="{FF2B5EF4-FFF2-40B4-BE49-F238E27FC236}">
              <a16:creationId xmlns:a16="http://schemas.microsoft.com/office/drawing/2014/main" id="{B3E4692A-2784-416B-AD6B-6C5FCE88E8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AD88E64B-E288-400B-BBA1-1BBD981811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6" name="Text Box 64">
          <a:extLst>
            <a:ext uri="{FF2B5EF4-FFF2-40B4-BE49-F238E27FC236}">
              <a16:creationId xmlns:a16="http://schemas.microsoft.com/office/drawing/2014/main" id="{117ABADA-CB0D-4AA5-8EC0-F4F3FD37C7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7" name="Text Box 66">
          <a:extLst>
            <a:ext uri="{FF2B5EF4-FFF2-40B4-BE49-F238E27FC236}">
              <a16:creationId xmlns:a16="http://schemas.microsoft.com/office/drawing/2014/main" id="{CE06CA0F-31C5-40B1-ADD3-16DF3A2AF2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8" name="Text Box 67">
          <a:extLst>
            <a:ext uri="{FF2B5EF4-FFF2-40B4-BE49-F238E27FC236}">
              <a16:creationId xmlns:a16="http://schemas.microsoft.com/office/drawing/2014/main" id="{6799711C-B5CE-479C-A70E-8A7F7C161B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99" name="Text Box 68">
          <a:extLst>
            <a:ext uri="{FF2B5EF4-FFF2-40B4-BE49-F238E27FC236}">
              <a16:creationId xmlns:a16="http://schemas.microsoft.com/office/drawing/2014/main" id="{A667A1D8-BA10-4272-B894-4DC4ED3BE7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0" name="Text Box 69">
          <a:extLst>
            <a:ext uri="{FF2B5EF4-FFF2-40B4-BE49-F238E27FC236}">
              <a16:creationId xmlns:a16="http://schemas.microsoft.com/office/drawing/2014/main" id="{C233689A-EC19-43FA-8E65-EBC1A5CEDA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1" name="Text Box 70">
          <a:extLst>
            <a:ext uri="{FF2B5EF4-FFF2-40B4-BE49-F238E27FC236}">
              <a16:creationId xmlns:a16="http://schemas.microsoft.com/office/drawing/2014/main" id="{C97CB5C0-1D97-4565-B70E-0F6BEFF717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2" name="Text Box 71">
          <a:extLst>
            <a:ext uri="{FF2B5EF4-FFF2-40B4-BE49-F238E27FC236}">
              <a16:creationId xmlns:a16="http://schemas.microsoft.com/office/drawing/2014/main" id="{B05FFD0C-4214-4443-A937-4FF05A3F87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3" name="Text Box 72">
          <a:extLst>
            <a:ext uri="{FF2B5EF4-FFF2-40B4-BE49-F238E27FC236}">
              <a16:creationId xmlns:a16="http://schemas.microsoft.com/office/drawing/2014/main" id="{9BE0E323-8A1D-42AF-99D6-B24DBC88EF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4" name="Text Box 73">
          <a:extLst>
            <a:ext uri="{FF2B5EF4-FFF2-40B4-BE49-F238E27FC236}">
              <a16:creationId xmlns:a16="http://schemas.microsoft.com/office/drawing/2014/main" id="{A1A34250-0249-47B1-ACCE-014405A610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DCD7D947-D2CF-45B0-A9E9-9AEAC96AA8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4592D7E9-E38F-41CC-8864-74E1D5FA08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7" name="Text Box 77">
          <a:extLst>
            <a:ext uri="{FF2B5EF4-FFF2-40B4-BE49-F238E27FC236}">
              <a16:creationId xmlns:a16="http://schemas.microsoft.com/office/drawing/2014/main" id="{EE25BB79-7914-4C85-BAD0-A4A82BCDF2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id="{AC2ADF77-4E55-45CE-AA88-C8A45212E0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09" name="Text Box 80">
          <a:extLst>
            <a:ext uri="{FF2B5EF4-FFF2-40B4-BE49-F238E27FC236}">
              <a16:creationId xmlns:a16="http://schemas.microsoft.com/office/drawing/2014/main" id="{64E01C5E-9E26-49B8-ADDD-90BEF6C4E7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0" name="Text Box 81">
          <a:extLst>
            <a:ext uri="{FF2B5EF4-FFF2-40B4-BE49-F238E27FC236}">
              <a16:creationId xmlns:a16="http://schemas.microsoft.com/office/drawing/2014/main" id="{2F43525B-72A5-4441-95BA-CC293F2E6A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3328D3EA-9209-4A94-AB70-7EBF670013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BE80C5AF-8F8F-4037-9491-7FE81E1F11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6BA9AFF8-594F-44AB-9C5D-F769979442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C85A1410-0047-4B8F-B24D-21FED1BB60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14676869-6E69-45AC-AC5E-E2CD9E321E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6" name="Text Box 44">
          <a:extLst>
            <a:ext uri="{FF2B5EF4-FFF2-40B4-BE49-F238E27FC236}">
              <a16:creationId xmlns:a16="http://schemas.microsoft.com/office/drawing/2014/main" id="{71E55BE0-8929-48CA-A008-79D020E6E5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7" name="Text Box 45">
          <a:extLst>
            <a:ext uri="{FF2B5EF4-FFF2-40B4-BE49-F238E27FC236}">
              <a16:creationId xmlns:a16="http://schemas.microsoft.com/office/drawing/2014/main" id="{02A55D6B-8AA4-49C5-A946-4FDE47BB54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8" name="Text Box 46">
          <a:extLst>
            <a:ext uri="{FF2B5EF4-FFF2-40B4-BE49-F238E27FC236}">
              <a16:creationId xmlns:a16="http://schemas.microsoft.com/office/drawing/2014/main" id="{59E05E9C-58F8-4A15-B060-4CDDC2D0AD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FF572557-05F6-459B-8272-0C974E238E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0" name="Text Box 48">
          <a:extLst>
            <a:ext uri="{FF2B5EF4-FFF2-40B4-BE49-F238E27FC236}">
              <a16:creationId xmlns:a16="http://schemas.microsoft.com/office/drawing/2014/main" id="{EB46D07E-AAC4-48AB-9873-E658E04F82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1" name="Text Box 55">
          <a:extLst>
            <a:ext uri="{FF2B5EF4-FFF2-40B4-BE49-F238E27FC236}">
              <a16:creationId xmlns:a16="http://schemas.microsoft.com/office/drawing/2014/main" id="{F94F5291-A375-4E84-B213-5AACE6224F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2" name="Text Box 56">
          <a:extLst>
            <a:ext uri="{FF2B5EF4-FFF2-40B4-BE49-F238E27FC236}">
              <a16:creationId xmlns:a16="http://schemas.microsoft.com/office/drawing/2014/main" id="{7D0D240C-6567-43A9-8EE1-C18600FCC0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3" name="Text Box 57">
          <a:extLst>
            <a:ext uri="{FF2B5EF4-FFF2-40B4-BE49-F238E27FC236}">
              <a16:creationId xmlns:a16="http://schemas.microsoft.com/office/drawing/2014/main" id="{AC2827CD-3FC5-46F9-80F5-A1DB02A551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4" name="Text Box 58">
          <a:extLst>
            <a:ext uri="{FF2B5EF4-FFF2-40B4-BE49-F238E27FC236}">
              <a16:creationId xmlns:a16="http://schemas.microsoft.com/office/drawing/2014/main" id="{BF4D23AD-55A9-44F2-AEE9-E7273AF83D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5" name="Text Box 59">
          <a:extLst>
            <a:ext uri="{FF2B5EF4-FFF2-40B4-BE49-F238E27FC236}">
              <a16:creationId xmlns:a16="http://schemas.microsoft.com/office/drawing/2014/main" id="{B6428E82-2935-4F86-9326-1D6D10B317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6" name="Text Box 60">
          <a:extLst>
            <a:ext uri="{FF2B5EF4-FFF2-40B4-BE49-F238E27FC236}">
              <a16:creationId xmlns:a16="http://schemas.microsoft.com/office/drawing/2014/main" id="{FA2CE582-323E-41EA-AE12-CB1AC89820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7" name="Text Box 61">
          <a:extLst>
            <a:ext uri="{FF2B5EF4-FFF2-40B4-BE49-F238E27FC236}">
              <a16:creationId xmlns:a16="http://schemas.microsoft.com/office/drawing/2014/main" id="{7CBB9BAB-24DA-4B8B-8275-9605BBE681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8" name="Text Box 62">
          <a:extLst>
            <a:ext uri="{FF2B5EF4-FFF2-40B4-BE49-F238E27FC236}">
              <a16:creationId xmlns:a16="http://schemas.microsoft.com/office/drawing/2014/main" id="{6728EC74-34D9-412C-A46A-BBBCE97F5B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29" name="Text Box 63">
          <a:extLst>
            <a:ext uri="{FF2B5EF4-FFF2-40B4-BE49-F238E27FC236}">
              <a16:creationId xmlns:a16="http://schemas.microsoft.com/office/drawing/2014/main" id="{33089850-E539-4AFA-AFA6-22AF1F06D4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0" name="Text Box 64">
          <a:extLst>
            <a:ext uri="{FF2B5EF4-FFF2-40B4-BE49-F238E27FC236}">
              <a16:creationId xmlns:a16="http://schemas.microsoft.com/office/drawing/2014/main" id="{2FAD3DBE-D106-4AD8-9655-B1EB2D93A0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1" name="Text Box 66">
          <a:extLst>
            <a:ext uri="{FF2B5EF4-FFF2-40B4-BE49-F238E27FC236}">
              <a16:creationId xmlns:a16="http://schemas.microsoft.com/office/drawing/2014/main" id="{B92EB221-2A6D-40AB-AA2F-E4FA856B6B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2" name="Text Box 67">
          <a:extLst>
            <a:ext uri="{FF2B5EF4-FFF2-40B4-BE49-F238E27FC236}">
              <a16:creationId xmlns:a16="http://schemas.microsoft.com/office/drawing/2014/main" id="{D0CC033A-1821-4EF0-8A41-8B4EBDD569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C9499B1D-816C-4D86-917C-07C7B7BE15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6972D803-49A8-4277-8BF4-EA3DFFCF9F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6537C866-B5D5-48CA-A469-95E4553CB1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AB42E425-9042-42C6-8B6E-C095896E60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B5A88023-5380-4D98-8837-FA51D4E9EE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BD47A8E2-1AD7-4AE9-8457-1CA04E4C9A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39" name="Text Box 74">
          <a:extLst>
            <a:ext uri="{FF2B5EF4-FFF2-40B4-BE49-F238E27FC236}">
              <a16:creationId xmlns:a16="http://schemas.microsoft.com/office/drawing/2014/main" id="{410F530C-0E58-493B-8ABE-FD19A1D3CD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0" name="Text Box 75">
          <a:extLst>
            <a:ext uri="{FF2B5EF4-FFF2-40B4-BE49-F238E27FC236}">
              <a16:creationId xmlns:a16="http://schemas.microsoft.com/office/drawing/2014/main" id="{B0572E14-D8EB-4120-AC23-EF4436E6CF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1" name="Text Box 77">
          <a:extLst>
            <a:ext uri="{FF2B5EF4-FFF2-40B4-BE49-F238E27FC236}">
              <a16:creationId xmlns:a16="http://schemas.microsoft.com/office/drawing/2014/main" id="{32B2C142-0C40-47E3-8973-81286C4113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id="{E70D567B-9BE3-4C8E-8E36-7632DC40CA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3" name="Text Box 80">
          <a:extLst>
            <a:ext uri="{FF2B5EF4-FFF2-40B4-BE49-F238E27FC236}">
              <a16:creationId xmlns:a16="http://schemas.microsoft.com/office/drawing/2014/main" id="{676CC892-A4F0-493E-A08A-4F5AD4D8A2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86641E3F-0FD6-4FB1-A81B-DEE869FF23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FDAC6A4D-9848-43F5-A68D-B22EBBA9F8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24B30614-65B8-44B0-AC31-B40EE01247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id="{C2E92999-9A85-4E4C-871B-05EE778A2E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8" name="Text Box 12">
          <a:extLst>
            <a:ext uri="{FF2B5EF4-FFF2-40B4-BE49-F238E27FC236}">
              <a16:creationId xmlns:a16="http://schemas.microsoft.com/office/drawing/2014/main" id="{3F1B7DB1-ED1A-482C-9CF2-326A690415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49" name="Text Box 49">
          <a:extLst>
            <a:ext uri="{FF2B5EF4-FFF2-40B4-BE49-F238E27FC236}">
              <a16:creationId xmlns:a16="http://schemas.microsoft.com/office/drawing/2014/main" id="{EDEF59DA-AEF1-45C1-A5E9-566E86C32A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0" name="Text Box 50">
          <a:extLst>
            <a:ext uri="{FF2B5EF4-FFF2-40B4-BE49-F238E27FC236}">
              <a16:creationId xmlns:a16="http://schemas.microsoft.com/office/drawing/2014/main" id="{222F3D97-A0CB-466A-A02E-C4CC1173B4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1" name="Text Box 52">
          <a:extLst>
            <a:ext uri="{FF2B5EF4-FFF2-40B4-BE49-F238E27FC236}">
              <a16:creationId xmlns:a16="http://schemas.microsoft.com/office/drawing/2014/main" id="{486319AC-7A91-44BE-AADA-74FD0D3BF8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87042FFA-4C23-444F-8070-00F7F58DA6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521300E1-962A-4DB1-9A45-B83D4008E4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4" name="Text Box 40">
          <a:extLst>
            <a:ext uri="{FF2B5EF4-FFF2-40B4-BE49-F238E27FC236}">
              <a16:creationId xmlns:a16="http://schemas.microsoft.com/office/drawing/2014/main" id="{0A463C60-F39D-4CD5-A023-A6F6639836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5" name="Text Box 41">
          <a:extLst>
            <a:ext uri="{FF2B5EF4-FFF2-40B4-BE49-F238E27FC236}">
              <a16:creationId xmlns:a16="http://schemas.microsoft.com/office/drawing/2014/main" id="{909EA3FE-C995-455B-8A3E-46A27B68CF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6" name="Text Box 42">
          <a:extLst>
            <a:ext uri="{FF2B5EF4-FFF2-40B4-BE49-F238E27FC236}">
              <a16:creationId xmlns:a16="http://schemas.microsoft.com/office/drawing/2014/main" id="{B63D4531-7FB4-4699-9469-F0C895DB6D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7E7FFB5-9C4F-45C8-9889-69AF3DDC09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8" name="Text Box 44">
          <a:extLst>
            <a:ext uri="{FF2B5EF4-FFF2-40B4-BE49-F238E27FC236}">
              <a16:creationId xmlns:a16="http://schemas.microsoft.com/office/drawing/2014/main" id="{05F078FE-4DD5-4297-8721-013A5DA7C0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59" name="Text Box 45">
          <a:extLst>
            <a:ext uri="{FF2B5EF4-FFF2-40B4-BE49-F238E27FC236}">
              <a16:creationId xmlns:a16="http://schemas.microsoft.com/office/drawing/2014/main" id="{34419D70-9031-40D9-A07F-B80A6ECFCA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AC7D418F-A578-4780-A79A-06ED3D1FCA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A6292285-6ECC-44FD-9396-7571E01AE8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2" name="Text Box 48">
          <a:extLst>
            <a:ext uri="{FF2B5EF4-FFF2-40B4-BE49-F238E27FC236}">
              <a16:creationId xmlns:a16="http://schemas.microsoft.com/office/drawing/2014/main" id="{1C7ACDE0-41D4-46EC-A51C-49FF2A3725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3" name="Text Box 55">
          <a:extLst>
            <a:ext uri="{FF2B5EF4-FFF2-40B4-BE49-F238E27FC236}">
              <a16:creationId xmlns:a16="http://schemas.microsoft.com/office/drawing/2014/main" id="{24EEAE09-9125-4150-B4E3-292FF75AA5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4" name="Text Box 56">
          <a:extLst>
            <a:ext uri="{FF2B5EF4-FFF2-40B4-BE49-F238E27FC236}">
              <a16:creationId xmlns:a16="http://schemas.microsoft.com/office/drawing/2014/main" id="{F1F96527-CC8E-4605-AAB0-9B77D6A07E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5" name="Text Box 57">
          <a:extLst>
            <a:ext uri="{FF2B5EF4-FFF2-40B4-BE49-F238E27FC236}">
              <a16:creationId xmlns:a16="http://schemas.microsoft.com/office/drawing/2014/main" id="{8FA144D0-7925-4059-AE5E-BFBA427294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6" name="Text Box 58">
          <a:extLst>
            <a:ext uri="{FF2B5EF4-FFF2-40B4-BE49-F238E27FC236}">
              <a16:creationId xmlns:a16="http://schemas.microsoft.com/office/drawing/2014/main" id="{178874DE-7E90-4F9E-9F39-C82F85AFDC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16BA28EB-69A7-4C56-85A3-355C14B060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8" name="Text Box 60">
          <a:extLst>
            <a:ext uri="{FF2B5EF4-FFF2-40B4-BE49-F238E27FC236}">
              <a16:creationId xmlns:a16="http://schemas.microsoft.com/office/drawing/2014/main" id="{480AA9CA-2C15-4F1F-B761-3825548E16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69" name="Text Box 61">
          <a:extLst>
            <a:ext uri="{FF2B5EF4-FFF2-40B4-BE49-F238E27FC236}">
              <a16:creationId xmlns:a16="http://schemas.microsoft.com/office/drawing/2014/main" id="{DD2EC21A-B352-477A-BB7B-6C2A62D0BD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0" name="Text Box 62">
          <a:extLst>
            <a:ext uri="{FF2B5EF4-FFF2-40B4-BE49-F238E27FC236}">
              <a16:creationId xmlns:a16="http://schemas.microsoft.com/office/drawing/2014/main" id="{589B2F79-8F7C-4EC0-BD3F-BE409B0C49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D7E67798-A0DE-400A-8DC3-46A49EE10E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2" name="Text Box 64">
          <a:extLst>
            <a:ext uri="{FF2B5EF4-FFF2-40B4-BE49-F238E27FC236}">
              <a16:creationId xmlns:a16="http://schemas.microsoft.com/office/drawing/2014/main" id="{558C0167-B6B9-4A4B-80E0-87F4724294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3" name="Text Box 66">
          <a:extLst>
            <a:ext uri="{FF2B5EF4-FFF2-40B4-BE49-F238E27FC236}">
              <a16:creationId xmlns:a16="http://schemas.microsoft.com/office/drawing/2014/main" id="{5B6C1F56-9AAE-4772-AF77-125EB1438C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4" name="Text Box 67">
          <a:extLst>
            <a:ext uri="{FF2B5EF4-FFF2-40B4-BE49-F238E27FC236}">
              <a16:creationId xmlns:a16="http://schemas.microsoft.com/office/drawing/2014/main" id="{B12ED126-9239-49A1-820D-0DB75040EA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5" name="Text Box 68">
          <a:extLst>
            <a:ext uri="{FF2B5EF4-FFF2-40B4-BE49-F238E27FC236}">
              <a16:creationId xmlns:a16="http://schemas.microsoft.com/office/drawing/2014/main" id="{EDCB2461-C657-4C9A-B7E3-066307D608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6" name="Text Box 69">
          <a:extLst>
            <a:ext uri="{FF2B5EF4-FFF2-40B4-BE49-F238E27FC236}">
              <a16:creationId xmlns:a16="http://schemas.microsoft.com/office/drawing/2014/main" id="{B74A53D1-A571-42C1-A3D2-B77D243388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7" name="Text Box 70">
          <a:extLst>
            <a:ext uri="{FF2B5EF4-FFF2-40B4-BE49-F238E27FC236}">
              <a16:creationId xmlns:a16="http://schemas.microsoft.com/office/drawing/2014/main" id="{5228937B-0A2B-44EA-8015-7ECB2738C5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8" name="Text Box 71">
          <a:extLst>
            <a:ext uri="{FF2B5EF4-FFF2-40B4-BE49-F238E27FC236}">
              <a16:creationId xmlns:a16="http://schemas.microsoft.com/office/drawing/2014/main" id="{6F4F4123-402D-459F-BE4B-B919C5ED7B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79" name="Text Box 72">
          <a:extLst>
            <a:ext uri="{FF2B5EF4-FFF2-40B4-BE49-F238E27FC236}">
              <a16:creationId xmlns:a16="http://schemas.microsoft.com/office/drawing/2014/main" id="{8B6D2458-B371-488D-971C-55C9A9ED4F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0" name="Text Box 73">
          <a:extLst>
            <a:ext uri="{FF2B5EF4-FFF2-40B4-BE49-F238E27FC236}">
              <a16:creationId xmlns:a16="http://schemas.microsoft.com/office/drawing/2014/main" id="{0288C491-8A79-4BD7-8181-EE36A4F6B9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1" name="Text Box 74">
          <a:extLst>
            <a:ext uri="{FF2B5EF4-FFF2-40B4-BE49-F238E27FC236}">
              <a16:creationId xmlns:a16="http://schemas.microsoft.com/office/drawing/2014/main" id="{FC3A98C7-560D-45C8-9685-B50218EAF9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2" name="Text Box 75">
          <a:extLst>
            <a:ext uri="{FF2B5EF4-FFF2-40B4-BE49-F238E27FC236}">
              <a16:creationId xmlns:a16="http://schemas.microsoft.com/office/drawing/2014/main" id="{AFA022F9-8FB0-4C38-8C21-9B951DA2C0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3" name="Text Box 77">
          <a:extLst>
            <a:ext uri="{FF2B5EF4-FFF2-40B4-BE49-F238E27FC236}">
              <a16:creationId xmlns:a16="http://schemas.microsoft.com/office/drawing/2014/main" id="{E03967DF-2CB8-4ACC-A79C-91997EC0EF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BE2B9554-C41C-4451-9EDE-9A721DEEF9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5" name="Text Box 80">
          <a:extLst>
            <a:ext uri="{FF2B5EF4-FFF2-40B4-BE49-F238E27FC236}">
              <a16:creationId xmlns:a16="http://schemas.microsoft.com/office/drawing/2014/main" id="{BF0AF421-DC49-4F11-A026-47C99E0AF4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6" name="Text Box 81">
          <a:extLst>
            <a:ext uri="{FF2B5EF4-FFF2-40B4-BE49-F238E27FC236}">
              <a16:creationId xmlns:a16="http://schemas.microsoft.com/office/drawing/2014/main" id="{0F805EE7-E5B5-4B39-AC1F-C015B1B5A5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7491A9EA-E2E2-4F19-830A-C604B15067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8" name="Text Box 40">
          <a:extLst>
            <a:ext uri="{FF2B5EF4-FFF2-40B4-BE49-F238E27FC236}">
              <a16:creationId xmlns:a16="http://schemas.microsoft.com/office/drawing/2014/main" id="{CCD697F0-E03F-4FF7-8A80-DB8F607D0A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89" name="Text Box 41">
          <a:extLst>
            <a:ext uri="{FF2B5EF4-FFF2-40B4-BE49-F238E27FC236}">
              <a16:creationId xmlns:a16="http://schemas.microsoft.com/office/drawing/2014/main" id="{8E738154-4759-49DB-BD6C-C6244C520E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0" name="Text Box 42">
          <a:extLst>
            <a:ext uri="{FF2B5EF4-FFF2-40B4-BE49-F238E27FC236}">
              <a16:creationId xmlns:a16="http://schemas.microsoft.com/office/drawing/2014/main" id="{18DA54DE-49AD-4CA0-95FA-42B6948E20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6FC57459-D8F9-45C4-AD8B-871E1CF663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2" name="Text Box 44">
          <a:extLst>
            <a:ext uri="{FF2B5EF4-FFF2-40B4-BE49-F238E27FC236}">
              <a16:creationId xmlns:a16="http://schemas.microsoft.com/office/drawing/2014/main" id="{D21A6C17-80BD-4358-AA67-BE6C992164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3" name="Text Box 45">
          <a:extLst>
            <a:ext uri="{FF2B5EF4-FFF2-40B4-BE49-F238E27FC236}">
              <a16:creationId xmlns:a16="http://schemas.microsoft.com/office/drawing/2014/main" id="{AC98ECAD-1C64-4A65-981E-387639531E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B4B43469-BCB6-4297-8E44-C1C1A7BD76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A899FE61-618A-4957-A5E6-83DD0096F8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6" name="Text Box 48">
          <a:extLst>
            <a:ext uri="{FF2B5EF4-FFF2-40B4-BE49-F238E27FC236}">
              <a16:creationId xmlns:a16="http://schemas.microsoft.com/office/drawing/2014/main" id="{A8951E96-DA7D-4776-9405-EF10DEAE3C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7" name="Text Box 55">
          <a:extLst>
            <a:ext uri="{FF2B5EF4-FFF2-40B4-BE49-F238E27FC236}">
              <a16:creationId xmlns:a16="http://schemas.microsoft.com/office/drawing/2014/main" id="{CBC3AF8C-BA16-4238-950A-2DB271EF5D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8" name="Text Box 56">
          <a:extLst>
            <a:ext uri="{FF2B5EF4-FFF2-40B4-BE49-F238E27FC236}">
              <a16:creationId xmlns:a16="http://schemas.microsoft.com/office/drawing/2014/main" id="{2FA88963-BD93-46A0-853F-AEFC2D8B5D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599" name="Text Box 57">
          <a:extLst>
            <a:ext uri="{FF2B5EF4-FFF2-40B4-BE49-F238E27FC236}">
              <a16:creationId xmlns:a16="http://schemas.microsoft.com/office/drawing/2014/main" id="{DF55F935-8438-4020-8C19-0A0F61B01D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0" name="Text Box 58">
          <a:extLst>
            <a:ext uri="{FF2B5EF4-FFF2-40B4-BE49-F238E27FC236}">
              <a16:creationId xmlns:a16="http://schemas.microsoft.com/office/drawing/2014/main" id="{44512BD0-1AC1-4C27-BDF7-0E6D6EACE9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1" name="Text Box 59">
          <a:extLst>
            <a:ext uri="{FF2B5EF4-FFF2-40B4-BE49-F238E27FC236}">
              <a16:creationId xmlns:a16="http://schemas.microsoft.com/office/drawing/2014/main" id="{4E24BC75-1524-419E-BA60-DEA5945FB7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2" name="Text Box 60">
          <a:extLst>
            <a:ext uri="{FF2B5EF4-FFF2-40B4-BE49-F238E27FC236}">
              <a16:creationId xmlns:a16="http://schemas.microsoft.com/office/drawing/2014/main" id="{A953E9A2-5EB6-4A77-A441-64FEADDBBE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3" name="Text Box 61">
          <a:extLst>
            <a:ext uri="{FF2B5EF4-FFF2-40B4-BE49-F238E27FC236}">
              <a16:creationId xmlns:a16="http://schemas.microsoft.com/office/drawing/2014/main" id="{475B3457-449E-4816-A386-0D8C9B9667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4" name="Text Box 62">
          <a:extLst>
            <a:ext uri="{FF2B5EF4-FFF2-40B4-BE49-F238E27FC236}">
              <a16:creationId xmlns:a16="http://schemas.microsoft.com/office/drawing/2014/main" id="{E87B7451-B1BC-4E69-BD8E-52952E04F6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5" name="Text Box 63">
          <a:extLst>
            <a:ext uri="{FF2B5EF4-FFF2-40B4-BE49-F238E27FC236}">
              <a16:creationId xmlns:a16="http://schemas.microsoft.com/office/drawing/2014/main" id="{208FBBD4-9DFD-42F9-80AC-14419447EF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6" name="Text Box 64">
          <a:extLst>
            <a:ext uri="{FF2B5EF4-FFF2-40B4-BE49-F238E27FC236}">
              <a16:creationId xmlns:a16="http://schemas.microsoft.com/office/drawing/2014/main" id="{9359104C-3D9C-4DF0-BBB1-B1E8ACA78E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7" name="Text Box 66">
          <a:extLst>
            <a:ext uri="{FF2B5EF4-FFF2-40B4-BE49-F238E27FC236}">
              <a16:creationId xmlns:a16="http://schemas.microsoft.com/office/drawing/2014/main" id="{9C2DD2D4-4F23-4FC6-AFE0-95970A8028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8" name="Text Box 67">
          <a:extLst>
            <a:ext uri="{FF2B5EF4-FFF2-40B4-BE49-F238E27FC236}">
              <a16:creationId xmlns:a16="http://schemas.microsoft.com/office/drawing/2014/main" id="{EF360B14-2979-497D-8633-9C4A94EC23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09" name="Text Box 68">
          <a:extLst>
            <a:ext uri="{FF2B5EF4-FFF2-40B4-BE49-F238E27FC236}">
              <a16:creationId xmlns:a16="http://schemas.microsoft.com/office/drawing/2014/main" id="{C1F2DD1C-82A6-4922-AD09-E4C1A55425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0" name="Text Box 69">
          <a:extLst>
            <a:ext uri="{FF2B5EF4-FFF2-40B4-BE49-F238E27FC236}">
              <a16:creationId xmlns:a16="http://schemas.microsoft.com/office/drawing/2014/main" id="{40D35872-3310-43D5-BB71-90E0EE22DA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1" name="Text Box 70">
          <a:extLst>
            <a:ext uri="{FF2B5EF4-FFF2-40B4-BE49-F238E27FC236}">
              <a16:creationId xmlns:a16="http://schemas.microsoft.com/office/drawing/2014/main" id="{5B1C490C-C56E-45B9-AD5C-25C8574525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2" name="Text Box 71">
          <a:extLst>
            <a:ext uri="{FF2B5EF4-FFF2-40B4-BE49-F238E27FC236}">
              <a16:creationId xmlns:a16="http://schemas.microsoft.com/office/drawing/2014/main" id="{17378C8F-D252-4AD0-A9C4-3B7DCE2E9D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3" name="Text Box 72">
          <a:extLst>
            <a:ext uri="{FF2B5EF4-FFF2-40B4-BE49-F238E27FC236}">
              <a16:creationId xmlns:a16="http://schemas.microsoft.com/office/drawing/2014/main" id="{578BBA38-F90B-45A9-B087-F0B8F37198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4" name="Text Box 73">
          <a:extLst>
            <a:ext uri="{FF2B5EF4-FFF2-40B4-BE49-F238E27FC236}">
              <a16:creationId xmlns:a16="http://schemas.microsoft.com/office/drawing/2014/main" id="{0996B39F-B861-4F1B-A2E4-B44C6F5F5D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5" name="Text Box 74">
          <a:extLst>
            <a:ext uri="{FF2B5EF4-FFF2-40B4-BE49-F238E27FC236}">
              <a16:creationId xmlns:a16="http://schemas.microsoft.com/office/drawing/2014/main" id="{8DD72B10-0F64-4C39-96F6-D4ABD4CF6F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6" name="Text Box 75">
          <a:extLst>
            <a:ext uri="{FF2B5EF4-FFF2-40B4-BE49-F238E27FC236}">
              <a16:creationId xmlns:a16="http://schemas.microsoft.com/office/drawing/2014/main" id="{CB66EFAB-B0E7-4FBE-BE1D-914C62C755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7" name="Text Box 77">
          <a:extLst>
            <a:ext uri="{FF2B5EF4-FFF2-40B4-BE49-F238E27FC236}">
              <a16:creationId xmlns:a16="http://schemas.microsoft.com/office/drawing/2014/main" id="{D58A8E9B-8DFC-4D26-B479-F774526BD8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id="{124CD780-404F-437E-9EA5-3B427CF960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19" name="Text Box 80">
          <a:extLst>
            <a:ext uri="{FF2B5EF4-FFF2-40B4-BE49-F238E27FC236}">
              <a16:creationId xmlns:a16="http://schemas.microsoft.com/office/drawing/2014/main" id="{C565C5A0-ED30-4DFE-83C4-F28B33E654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0" name="Text Box 81">
          <a:extLst>
            <a:ext uri="{FF2B5EF4-FFF2-40B4-BE49-F238E27FC236}">
              <a16:creationId xmlns:a16="http://schemas.microsoft.com/office/drawing/2014/main" id="{CD30442D-8FE0-453B-B266-83933AFE4D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DE771FAD-E75C-4419-934D-7D2A121A3B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2" name="Text Box 40">
          <a:extLst>
            <a:ext uri="{FF2B5EF4-FFF2-40B4-BE49-F238E27FC236}">
              <a16:creationId xmlns:a16="http://schemas.microsoft.com/office/drawing/2014/main" id="{7C538B5C-4B98-4064-89A1-AE621387B0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3" name="Text Box 41">
          <a:extLst>
            <a:ext uri="{FF2B5EF4-FFF2-40B4-BE49-F238E27FC236}">
              <a16:creationId xmlns:a16="http://schemas.microsoft.com/office/drawing/2014/main" id="{DF7830EE-F278-4235-A0A2-3AF7EC58A7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4" name="Text Box 42">
          <a:extLst>
            <a:ext uri="{FF2B5EF4-FFF2-40B4-BE49-F238E27FC236}">
              <a16:creationId xmlns:a16="http://schemas.microsoft.com/office/drawing/2014/main" id="{FFCAE9BC-0FF2-4349-AE7F-45F5C43C8F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5" name="Text Box 43">
          <a:extLst>
            <a:ext uri="{FF2B5EF4-FFF2-40B4-BE49-F238E27FC236}">
              <a16:creationId xmlns:a16="http://schemas.microsoft.com/office/drawing/2014/main" id="{F6FFB7E6-2FF5-47E3-B5DE-A99AB40E4E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6" name="Text Box 44">
          <a:extLst>
            <a:ext uri="{FF2B5EF4-FFF2-40B4-BE49-F238E27FC236}">
              <a16:creationId xmlns:a16="http://schemas.microsoft.com/office/drawing/2014/main" id="{A2D1756F-B372-45D7-B5F0-20F3E0FA08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7" name="Text Box 45">
          <a:extLst>
            <a:ext uri="{FF2B5EF4-FFF2-40B4-BE49-F238E27FC236}">
              <a16:creationId xmlns:a16="http://schemas.microsoft.com/office/drawing/2014/main" id="{7F47654C-5673-494E-BEE0-4DA28E6C5F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36343675-0493-4F24-83FE-E04986E1B0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A4437E4B-DEE1-448F-9EAF-A8B9440983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0" name="Text Box 48">
          <a:extLst>
            <a:ext uri="{FF2B5EF4-FFF2-40B4-BE49-F238E27FC236}">
              <a16:creationId xmlns:a16="http://schemas.microsoft.com/office/drawing/2014/main" id="{36DE254A-6C9E-457D-823B-F73A57F968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1" name="Text Box 55">
          <a:extLst>
            <a:ext uri="{FF2B5EF4-FFF2-40B4-BE49-F238E27FC236}">
              <a16:creationId xmlns:a16="http://schemas.microsoft.com/office/drawing/2014/main" id="{D85331FB-A0B5-4BF0-B78F-10AA636B8D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2" name="Text Box 56">
          <a:extLst>
            <a:ext uri="{FF2B5EF4-FFF2-40B4-BE49-F238E27FC236}">
              <a16:creationId xmlns:a16="http://schemas.microsoft.com/office/drawing/2014/main" id="{5129093F-AD01-4183-8052-3413F65651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3" name="Text Box 57">
          <a:extLst>
            <a:ext uri="{FF2B5EF4-FFF2-40B4-BE49-F238E27FC236}">
              <a16:creationId xmlns:a16="http://schemas.microsoft.com/office/drawing/2014/main" id="{9E911C76-6C0D-428A-ACEA-5F1A9111F8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4" name="Text Box 58">
          <a:extLst>
            <a:ext uri="{FF2B5EF4-FFF2-40B4-BE49-F238E27FC236}">
              <a16:creationId xmlns:a16="http://schemas.microsoft.com/office/drawing/2014/main" id="{C37766C1-F45F-483C-ACB0-E069FFDE59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5" name="Text Box 59">
          <a:extLst>
            <a:ext uri="{FF2B5EF4-FFF2-40B4-BE49-F238E27FC236}">
              <a16:creationId xmlns:a16="http://schemas.microsoft.com/office/drawing/2014/main" id="{676B87DA-2C27-4724-B815-770947E481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6" name="Text Box 60">
          <a:extLst>
            <a:ext uri="{FF2B5EF4-FFF2-40B4-BE49-F238E27FC236}">
              <a16:creationId xmlns:a16="http://schemas.microsoft.com/office/drawing/2014/main" id="{02B2CDD0-9FD3-44A7-A252-4F9A5FAA1E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7" name="Text Box 61">
          <a:extLst>
            <a:ext uri="{FF2B5EF4-FFF2-40B4-BE49-F238E27FC236}">
              <a16:creationId xmlns:a16="http://schemas.microsoft.com/office/drawing/2014/main" id="{EB3302D2-097E-4D41-935B-596F30F379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8" name="Text Box 62">
          <a:extLst>
            <a:ext uri="{FF2B5EF4-FFF2-40B4-BE49-F238E27FC236}">
              <a16:creationId xmlns:a16="http://schemas.microsoft.com/office/drawing/2014/main" id="{587083BB-2165-4B10-A1C0-0FFA8174C4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F39F3394-29A4-4463-A4AD-E45BF0C08B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0" name="Text Box 64">
          <a:extLst>
            <a:ext uri="{FF2B5EF4-FFF2-40B4-BE49-F238E27FC236}">
              <a16:creationId xmlns:a16="http://schemas.microsoft.com/office/drawing/2014/main" id="{8356B4D7-EE1F-458A-8CD1-C6E4066F1A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1" name="Text Box 66">
          <a:extLst>
            <a:ext uri="{FF2B5EF4-FFF2-40B4-BE49-F238E27FC236}">
              <a16:creationId xmlns:a16="http://schemas.microsoft.com/office/drawing/2014/main" id="{7B5B6258-065E-43FD-8B50-473D36361D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2" name="Text Box 67">
          <a:extLst>
            <a:ext uri="{FF2B5EF4-FFF2-40B4-BE49-F238E27FC236}">
              <a16:creationId xmlns:a16="http://schemas.microsoft.com/office/drawing/2014/main" id="{60037B82-E2F8-462A-AC44-0C64B60196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3" name="Text Box 68">
          <a:extLst>
            <a:ext uri="{FF2B5EF4-FFF2-40B4-BE49-F238E27FC236}">
              <a16:creationId xmlns:a16="http://schemas.microsoft.com/office/drawing/2014/main" id="{CA2FFC72-8EB5-4C58-94F7-EBC1279C02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4" name="Text Box 69">
          <a:extLst>
            <a:ext uri="{FF2B5EF4-FFF2-40B4-BE49-F238E27FC236}">
              <a16:creationId xmlns:a16="http://schemas.microsoft.com/office/drawing/2014/main" id="{10775AAA-1D10-4E1A-ADF8-33F3F693E6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5" name="Text Box 70">
          <a:extLst>
            <a:ext uri="{FF2B5EF4-FFF2-40B4-BE49-F238E27FC236}">
              <a16:creationId xmlns:a16="http://schemas.microsoft.com/office/drawing/2014/main" id="{CBEE0C31-6504-4358-9F6C-1FD028BC08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6" name="Text Box 71">
          <a:extLst>
            <a:ext uri="{FF2B5EF4-FFF2-40B4-BE49-F238E27FC236}">
              <a16:creationId xmlns:a16="http://schemas.microsoft.com/office/drawing/2014/main" id="{E1A79926-CCE6-49E7-94E8-9D1A9C4D77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7" name="Text Box 72">
          <a:extLst>
            <a:ext uri="{FF2B5EF4-FFF2-40B4-BE49-F238E27FC236}">
              <a16:creationId xmlns:a16="http://schemas.microsoft.com/office/drawing/2014/main" id="{9817755B-B7B6-4D0B-9FC8-F061F62C1B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8" name="Text Box 73">
          <a:extLst>
            <a:ext uri="{FF2B5EF4-FFF2-40B4-BE49-F238E27FC236}">
              <a16:creationId xmlns:a16="http://schemas.microsoft.com/office/drawing/2014/main" id="{8E578BEF-A1DA-4465-8B68-B51E3DB187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49" name="Text Box 74">
          <a:extLst>
            <a:ext uri="{FF2B5EF4-FFF2-40B4-BE49-F238E27FC236}">
              <a16:creationId xmlns:a16="http://schemas.microsoft.com/office/drawing/2014/main" id="{5B8D6DB6-09F1-4FE7-AF1D-67ED8F1A6A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0" name="Text Box 75">
          <a:extLst>
            <a:ext uri="{FF2B5EF4-FFF2-40B4-BE49-F238E27FC236}">
              <a16:creationId xmlns:a16="http://schemas.microsoft.com/office/drawing/2014/main" id="{1E9B9F8B-155E-45ED-968E-2D19B756EC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1" name="Text Box 77">
          <a:extLst>
            <a:ext uri="{FF2B5EF4-FFF2-40B4-BE49-F238E27FC236}">
              <a16:creationId xmlns:a16="http://schemas.microsoft.com/office/drawing/2014/main" id="{E99F760C-AB7C-4EA2-AFEA-E6AB27C72E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id="{EB7253D7-1377-41F6-9CB9-4BC90397CB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3" name="Text Box 80">
          <a:extLst>
            <a:ext uri="{FF2B5EF4-FFF2-40B4-BE49-F238E27FC236}">
              <a16:creationId xmlns:a16="http://schemas.microsoft.com/office/drawing/2014/main" id="{379A311C-3022-4649-81B8-F5A5D4E4F6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4" name="Text Box 81">
          <a:extLst>
            <a:ext uri="{FF2B5EF4-FFF2-40B4-BE49-F238E27FC236}">
              <a16:creationId xmlns:a16="http://schemas.microsoft.com/office/drawing/2014/main" id="{DC785083-2ABE-440B-850D-1459527B11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F1D99A8A-5B48-4F8E-8F8A-5F2B9B5E20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F96CEEC6-2418-4C8E-B8EA-6C16856252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D10FA458-B306-4959-9445-54DAEAFD1E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BD72FEE9-6C03-4FA9-BCD0-CF51FA23E6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B7D41C20-3974-44F8-813C-7BBEA02C8F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D2F268C7-8B4E-4DAF-9A01-2C91027AF7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9C5DD572-221A-4A5A-A540-BDEA4B5EA4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6041D0AA-63EE-4B2D-B2EF-5B06A64E84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C2D1BFD5-1635-4CFC-BD9D-49C4CBAD32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E5DBEF39-ECD9-48D4-8166-EF212BA0AC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B89D979F-206C-4A44-AC8D-05FF9E1C22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217D98C2-07F2-48B2-A15B-C05119C4D1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B42312ED-8FF1-4813-9E9E-DE4506F0CA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DA8036C4-D854-434C-B730-03385F6896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B29A1267-B570-4ADD-9BBF-A558AD5A21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B112708-CAF3-446F-8CC2-689BDA3BAD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6633F3AC-74C7-4E3D-B3F0-07856853AF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A2C17148-16C6-4B3D-847A-CA03613C48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6634D4FA-E241-4DCD-8056-F48E31CDC8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B9EB47D5-D7A1-4126-BCA1-4EFEF80FC5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8B2F801F-DDE1-46FB-868C-23D57FF862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2E5E490A-A5C7-4D7D-BCF9-56CF9309EB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7" name="Text Box 11">
          <a:extLst>
            <a:ext uri="{FF2B5EF4-FFF2-40B4-BE49-F238E27FC236}">
              <a16:creationId xmlns:a16="http://schemas.microsoft.com/office/drawing/2014/main" id="{DE31D67C-5A8D-484C-8CBF-37412BE25E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8" name="Text Box 12">
          <a:extLst>
            <a:ext uri="{FF2B5EF4-FFF2-40B4-BE49-F238E27FC236}">
              <a16:creationId xmlns:a16="http://schemas.microsoft.com/office/drawing/2014/main" id="{3A4C69E7-1821-4D78-851F-28CF9BE9DD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D0A516BA-EDB6-42F3-B0B2-C2D3939D41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0" name="Text Box 40">
          <a:extLst>
            <a:ext uri="{FF2B5EF4-FFF2-40B4-BE49-F238E27FC236}">
              <a16:creationId xmlns:a16="http://schemas.microsoft.com/office/drawing/2014/main" id="{1150B7E4-0C98-44D3-AB99-B36FC2CFDB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1" name="Text Box 41">
          <a:extLst>
            <a:ext uri="{FF2B5EF4-FFF2-40B4-BE49-F238E27FC236}">
              <a16:creationId xmlns:a16="http://schemas.microsoft.com/office/drawing/2014/main" id="{6492AA30-ED0D-4360-9457-9B4649D356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2" name="Text Box 42">
          <a:extLst>
            <a:ext uri="{FF2B5EF4-FFF2-40B4-BE49-F238E27FC236}">
              <a16:creationId xmlns:a16="http://schemas.microsoft.com/office/drawing/2014/main" id="{1278144E-202C-422E-BE7B-E3382CE5BE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D6D94C64-6D1D-4C9B-A650-C690E28631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4" name="Text Box 44">
          <a:extLst>
            <a:ext uri="{FF2B5EF4-FFF2-40B4-BE49-F238E27FC236}">
              <a16:creationId xmlns:a16="http://schemas.microsoft.com/office/drawing/2014/main" id="{B754D8A0-5303-435A-8166-E512E146C0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5" name="Text Box 45">
          <a:extLst>
            <a:ext uri="{FF2B5EF4-FFF2-40B4-BE49-F238E27FC236}">
              <a16:creationId xmlns:a16="http://schemas.microsoft.com/office/drawing/2014/main" id="{1FBB2EFD-D14A-4011-853C-D0A8EDA85D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98B96CA8-FA37-4A59-BBE5-2896D5908E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706FF939-C10E-4E3C-9331-D29882E221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8" name="Text Box 48">
          <a:extLst>
            <a:ext uri="{FF2B5EF4-FFF2-40B4-BE49-F238E27FC236}">
              <a16:creationId xmlns:a16="http://schemas.microsoft.com/office/drawing/2014/main" id="{F41A2A68-30D8-4B4E-B11A-6394E3B485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89" name="Text Box 49">
          <a:extLst>
            <a:ext uri="{FF2B5EF4-FFF2-40B4-BE49-F238E27FC236}">
              <a16:creationId xmlns:a16="http://schemas.microsoft.com/office/drawing/2014/main" id="{E97E744D-7BAB-42C8-AC95-B1E27E9F36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0" name="Text Box 50">
          <a:extLst>
            <a:ext uri="{FF2B5EF4-FFF2-40B4-BE49-F238E27FC236}">
              <a16:creationId xmlns:a16="http://schemas.microsoft.com/office/drawing/2014/main" id="{47A4B163-6B2F-4044-B1CF-863E80F3AA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21F222AD-F6C8-422B-8308-221CB1D8C5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DFFEDF21-D800-46B3-8F0E-2C79B3080C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3" name="Text Box 55">
          <a:extLst>
            <a:ext uri="{FF2B5EF4-FFF2-40B4-BE49-F238E27FC236}">
              <a16:creationId xmlns:a16="http://schemas.microsoft.com/office/drawing/2014/main" id="{1E500284-9865-463F-8789-DFBFF331CB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4" name="Text Box 56">
          <a:extLst>
            <a:ext uri="{FF2B5EF4-FFF2-40B4-BE49-F238E27FC236}">
              <a16:creationId xmlns:a16="http://schemas.microsoft.com/office/drawing/2014/main" id="{3409190F-C78E-40B0-B2CB-C42238A271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5" name="Text Box 57">
          <a:extLst>
            <a:ext uri="{FF2B5EF4-FFF2-40B4-BE49-F238E27FC236}">
              <a16:creationId xmlns:a16="http://schemas.microsoft.com/office/drawing/2014/main" id="{8FE3EBDD-276D-47C8-9254-762CAA9708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6" name="Text Box 58">
          <a:extLst>
            <a:ext uri="{FF2B5EF4-FFF2-40B4-BE49-F238E27FC236}">
              <a16:creationId xmlns:a16="http://schemas.microsoft.com/office/drawing/2014/main" id="{DC30995F-1A9E-4773-AF11-CDF3D97114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69D084B0-3D61-4129-AE47-7F6A28A807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8" name="Text Box 60">
          <a:extLst>
            <a:ext uri="{FF2B5EF4-FFF2-40B4-BE49-F238E27FC236}">
              <a16:creationId xmlns:a16="http://schemas.microsoft.com/office/drawing/2014/main" id="{861D0C16-909E-4EAF-B44B-BEADDB7786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699" name="Text Box 61">
          <a:extLst>
            <a:ext uri="{FF2B5EF4-FFF2-40B4-BE49-F238E27FC236}">
              <a16:creationId xmlns:a16="http://schemas.microsoft.com/office/drawing/2014/main" id="{93846345-0C67-4666-804C-C08D9532CE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0" name="Text Box 62">
          <a:extLst>
            <a:ext uri="{FF2B5EF4-FFF2-40B4-BE49-F238E27FC236}">
              <a16:creationId xmlns:a16="http://schemas.microsoft.com/office/drawing/2014/main" id="{20C4656D-F80E-470E-9707-8EFC6D4F83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1" name="Text Box 63">
          <a:extLst>
            <a:ext uri="{FF2B5EF4-FFF2-40B4-BE49-F238E27FC236}">
              <a16:creationId xmlns:a16="http://schemas.microsoft.com/office/drawing/2014/main" id="{9D69048E-E357-4BC3-AB80-FDE19E2582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2" name="Text Box 64">
          <a:extLst>
            <a:ext uri="{FF2B5EF4-FFF2-40B4-BE49-F238E27FC236}">
              <a16:creationId xmlns:a16="http://schemas.microsoft.com/office/drawing/2014/main" id="{F8526C95-B494-495C-84B8-A993EED5F2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3" name="Text Box 66">
          <a:extLst>
            <a:ext uri="{FF2B5EF4-FFF2-40B4-BE49-F238E27FC236}">
              <a16:creationId xmlns:a16="http://schemas.microsoft.com/office/drawing/2014/main" id="{AD826063-380E-4AC9-8D34-CFC306C014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4" name="Text Box 67">
          <a:extLst>
            <a:ext uri="{FF2B5EF4-FFF2-40B4-BE49-F238E27FC236}">
              <a16:creationId xmlns:a16="http://schemas.microsoft.com/office/drawing/2014/main" id="{F0AD86EC-F9C0-43FB-920E-EFB0E0A481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5" name="Text Box 68">
          <a:extLst>
            <a:ext uri="{FF2B5EF4-FFF2-40B4-BE49-F238E27FC236}">
              <a16:creationId xmlns:a16="http://schemas.microsoft.com/office/drawing/2014/main" id="{7443B499-E087-4C31-8B25-9B2AE1E9BD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6" name="Text Box 69">
          <a:extLst>
            <a:ext uri="{FF2B5EF4-FFF2-40B4-BE49-F238E27FC236}">
              <a16:creationId xmlns:a16="http://schemas.microsoft.com/office/drawing/2014/main" id="{521A1306-12D4-40F9-A894-BB4BD9D0A9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7" name="Text Box 70">
          <a:extLst>
            <a:ext uri="{FF2B5EF4-FFF2-40B4-BE49-F238E27FC236}">
              <a16:creationId xmlns:a16="http://schemas.microsoft.com/office/drawing/2014/main" id="{DBED75E0-74D4-484B-B438-C43590E823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8" name="Text Box 71">
          <a:extLst>
            <a:ext uri="{FF2B5EF4-FFF2-40B4-BE49-F238E27FC236}">
              <a16:creationId xmlns:a16="http://schemas.microsoft.com/office/drawing/2014/main" id="{D46530ED-FC42-4326-B39E-E5784C0FFA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09" name="Text Box 72">
          <a:extLst>
            <a:ext uri="{FF2B5EF4-FFF2-40B4-BE49-F238E27FC236}">
              <a16:creationId xmlns:a16="http://schemas.microsoft.com/office/drawing/2014/main" id="{68110D15-3305-4DCD-B47D-42446078CD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0" name="Text Box 73">
          <a:extLst>
            <a:ext uri="{FF2B5EF4-FFF2-40B4-BE49-F238E27FC236}">
              <a16:creationId xmlns:a16="http://schemas.microsoft.com/office/drawing/2014/main" id="{C8B16B42-40C9-418F-A5BA-F370968837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1" name="Text Box 74">
          <a:extLst>
            <a:ext uri="{FF2B5EF4-FFF2-40B4-BE49-F238E27FC236}">
              <a16:creationId xmlns:a16="http://schemas.microsoft.com/office/drawing/2014/main" id="{0F0E065B-3447-483C-9F21-953C50C2C2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2" name="Text Box 75">
          <a:extLst>
            <a:ext uri="{FF2B5EF4-FFF2-40B4-BE49-F238E27FC236}">
              <a16:creationId xmlns:a16="http://schemas.microsoft.com/office/drawing/2014/main" id="{47CB66C0-06E1-428F-9BAA-4714D7843D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3" name="Text Box 77">
          <a:extLst>
            <a:ext uri="{FF2B5EF4-FFF2-40B4-BE49-F238E27FC236}">
              <a16:creationId xmlns:a16="http://schemas.microsoft.com/office/drawing/2014/main" id="{96B01646-869A-4737-9293-3365817289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id="{2DDC6229-DF1A-4156-9556-3E900946F0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5" name="Text Box 80">
          <a:extLst>
            <a:ext uri="{FF2B5EF4-FFF2-40B4-BE49-F238E27FC236}">
              <a16:creationId xmlns:a16="http://schemas.microsoft.com/office/drawing/2014/main" id="{983E41F2-2A3A-4F85-B512-B701F8B031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6" name="Text Box 81">
          <a:extLst>
            <a:ext uri="{FF2B5EF4-FFF2-40B4-BE49-F238E27FC236}">
              <a16:creationId xmlns:a16="http://schemas.microsoft.com/office/drawing/2014/main" id="{7CE4A19D-53AB-4611-A708-E8B5F1D290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970580F0-86E9-4D4F-AEEF-82B30939D2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8" name="Text Box 40">
          <a:extLst>
            <a:ext uri="{FF2B5EF4-FFF2-40B4-BE49-F238E27FC236}">
              <a16:creationId xmlns:a16="http://schemas.microsoft.com/office/drawing/2014/main" id="{91573487-6915-4CC4-9153-34AD93005B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19" name="Text Box 41">
          <a:extLst>
            <a:ext uri="{FF2B5EF4-FFF2-40B4-BE49-F238E27FC236}">
              <a16:creationId xmlns:a16="http://schemas.microsoft.com/office/drawing/2014/main" id="{0AFB2F8C-95B4-416E-B7D4-B5156D6B39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0" name="Text Box 42">
          <a:extLst>
            <a:ext uri="{FF2B5EF4-FFF2-40B4-BE49-F238E27FC236}">
              <a16:creationId xmlns:a16="http://schemas.microsoft.com/office/drawing/2014/main" id="{009A07F9-E2C5-465B-BE39-A165DC2878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59EF2C47-134A-464D-BB1B-FFE6D58F39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2" name="Text Box 44">
          <a:extLst>
            <a:ext uri="{FF2B5EF4-FFF2-40B4-BE49-F238E27FC236}">
              <a16:creationId xmlns:a16="http://schemas.microsoft.com/office/drawing/2014/main" id="{FBAD12D8-9522-4C76-B5BE-425D8DF4A2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3" name="Text Box 45">
          <a:extLst>
            <a:ext uri="{FF2B5EF4-FFF2-40B4-BE49-F238E27FC236}">
              <a16:creationId xmlns:a16="http://schemas.microsoft.com/office/drawing/2014/main" id="{449887C7-F9CD-4C69-846B-7AE2D96C1F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80B2C0BE-2A55-4831-9D0D-93B55D571B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5" name="Text Box 47">
          <a:extLst>
            <a:ext uri="{FF2B5EF4-FFF2-40B4-BE49-F238E27FC236}">
              <a16:creationId xmlns:a16="http://schemas.microsoft.com/office/drawing/2014/main" id="{4C369DAE-C94C-4915-B559-016E8398FE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503FB3F8-AD3D-4F16-A3AE-E7E858B500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7" name="Text Box 55">
          <a:extLst>
            <a:ext uri="{FF2B5EF4-FFF2-40B4-BE49-F238E27FC236}">
              <a16:creationId xmlns:a16="http://schemas.microsoft.com/office/drawing/2014/main" id="{DE4BC505-D8C5-457F-BEF3-23635D900A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8" name="Text Box 56">
          <a:extLst>
            <a:ext uri="{FF2B5EF4-FFF2-40B4-BE49-F238E27FC236}">
              <a16:creationId xmlns:a16="http://schemas.microsoft.com/office/drawing/2014/main" id="{48C117A3-6045-4B51-B79D-5B04230F42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29" name="Text Box 57">
          <a:extLst>
            <a:ext uri="{FF2B5EF4-FFF2-40B4-BE49-F238E27FC236}">
              <a16:creationId xmlns:a16="http://schemas.microsoft.com/office/drawing/2014/main" id="{CC07B5C7-76A5-4E54-9B47-04F707E6A6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0" name="Text Box 58">
          <a:extLst>
            <a:ext uri="{FF2B5EF4-FFF2-40B4-BE49-F238E27FC236}">
              <a16:creationId xmlns:a16="http://schemas.microsoft.com/office/drawing/2014/main" id="{5BA31E57-C926-45C7-993D-19A8AE5BD4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6D8829FA-CE24-45C4-8469-96FEA75946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2" name="Text Box 60">
          <a:extLst>
            <a:ext uri="{FF2B5EF4-FFF2-40B4-BE49-F238E27FC236}">
              <a16:creationId xmlns:a16="http://schemas.microsoft.com/office/drawing/2014/main" id="{EB15527A-A101-4E77-8CA8-119C00E141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3" name="Text Box 61">
          <a:extLst>
            <a:ext uri="{FF2B5EF4-FFF2-40B4-BE49-F238E27FC236}">
              <a16:creationId xmlns:a16="http://schemas.microsoft.com/office/drawing/2014/main" id="{9652A1D6-72A6-4E61-B0B7-8AC6586D0D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4" name="Text Box 62">
          <a:extLst>
            <a:ext uri="{FF2B5EF4-FFF2-40B4-BE49-F238E27FC236}">
              <a16:creationId xmlns:a16="http://schemas.microsoft.com/office/drawing/2014/main" id="{606F4CEB-44F5-412C-96F6-CC8B327EFC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5" name="Text Box 63">
          <a:extLst>
            <a:ext uri="{FF2B5EF4-FFF2-40B4-BE49-F238E27FC236}">
              <a16:creationId xmlns:a16="http://schemas.microsoft.com/office/drawing/2014/main" id="{1D7F0C58-1F6D-4B9B-919E-CF9DA68CCC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6" name="Text Box 64">
          <a:extLst>
            <a:ext uri="{FF2B5EF4-FFF2-40B4-BE49-F238E27FC236}">
              <a16:creationId xmlns:a16="http://schemas.microsoft.com/office/drawing/2014/main" id="{48CBC706-274F-4710-872B-193241F58C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7" name="Text Box 66">
          <a:extLst>
            <a:ext uri="{FF2B5EF4-FFF2-40B4-BE49-F238E27FC236}">
              <a16:creationId xmlns:a16="http://schemas.microsoft.com/office/drawing/2014/main" id="{4F342F68-F8C9-4674-B547-64608D1F69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8" name="Text Box 67">
          <a:extLst>
            <a:ext uri="{FF2B5EF4-FFF2-40B4-BE49-F238E27FC236}">
              <a16:creationId xmlns:a16="http://schemas.microsoft.com/office/drawing/2014/main" id="{F550FF02-60B2-4B07-B7E4-6DBBD252FA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39" name="Text Box 68">
          <a:extLst>
            <a:ext uri="{FF2B5EF4-FFF2-40B4-BE49-F238E27FC236}">
              <a16:creationId xmlns:a16="http://schemas.microsoft.com/office/drawing/2014/main" id="{E8ABACA2-6231-44F0-93A0-BE973F1743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0" name="Text Box 69">
          <a:extLst>
            <a:ext uri="{FF2B5EF4-FFF2-40B4-BE49-F238E27FC236}">
              <a16:creationId xmlns:a16="http://schemas.microsoft.com/office/drawing/2014/main" id="{FE689B9F-27EB-4B05-97D3-D615FE7207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1" name="Text Box 70">
          <a:extLst>
            <a:ext uri="{FF2B5EF4-FFF2-40B4-BE49-F238E27FC236}">
              <a16:creationId xmlns:a16="http://schemas.microsoft.com/office/drawing/2014/main" id="{D129F77E-5C17-4C31-893D-A5E56C4C91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2" name="Text Box 71">
          <a:extLst>
            <a:ext uri="{FF2B5EF4-FFF2-40B4-BE49-F238E27FC236}">
              <a16:creationId xmlns:a16="http://schemas.microsoft.com/office/drawing/2014/main" id="{69A86238-6208-41A8-A1E1-1F4C232E35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3" name="Text Box 72">
          <a:extLst>
            <a:ext uri="{FF2B5EF4-FFF2-40B4-BE49-F238E27FC236}">
              <a16:creationId xmlns:a16="http://schemas.microsoft.com/office/drawing/2014/main" id="{60B23C51-1C4D-4ED6-8847-EA5C8128C9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4" name="Text Box 73">
          <a:extLst>
            <a:ext uri="{FF2B5EF4-FFF2-40B4-BE49-F238E27FC236}">
              <a16:creationId xmlns:a16="http://schemas.microsoft.com/office/drawing/2014/main" id="{29614697-3F4C-4D99-A8E8-E02CCB0241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5" name="Text Box 74">
          <a:extLst>
            <a:ext uri="{FF2B5EF4-FFF2-40B4-BE49-F238E27FC236}">
              <a16:creationId xmlns:a16="http://schemas.microsoft.com/office/drawing/2014/main" id="{99509CBA-DA31-42E7-8437-E562A25229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6" name="Text Box 75">
          <a:extLst>
            <a:ext uri="{FF2B5EF4-FFF2-40B4-BE49-F238E27FC236}">
              <a16:creationId xmlns:a16="http://schemas.microsoft.com/office/drawing/2014/main" id="{C3A83CC4-F54A-4657-8FF0-FEE5685BDD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3D8FA054-96DF-4D55-86A2-BEAC70730F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4FA0D70C-473C-40ED-8CAF-37A9A1C658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49" name="Text Box 80">
          <a:extLst>
            <a:ext uri="{FF2B5EF4-FFF2-40B4-BE49-F238E27FC236}">
              <a16:creationId xmlns:a16="http://schemas.microsoft.com/office/drawing/2014/main" id="{F7AB70E6-168D-4E15-B9A0-12C0FDE29D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0" name="Text Box 81">
          <a:extLst>
            <a:ext uri="{FF2B5EF4-FFF2-40B4-BE49-F238E27FC236}">
              <a16:creationId xmlns:a16="http://schemas.microsoft.com/office/drawing/2014/main" id="{C7E26CEC-B1FC-4635-B06E-543CD40D18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52853A44-E283-4775-90E3-8AD5184CA0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2" name="Text Box 40">
          <a:extLst>
            <a:ext uri="{FF2B5EF4-FFF2-40B4-BE49-F238E27FC236}">
              <a16:creationId xmlns:a16="http://schemas.microsoft.com/office/drawing/2014/main" id="{A39CEE69-7A93-4F59-9AFA-468AF117C9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3" name="Text Box 41">
          <a:extLst>
            <a:ext uri="{FF2B5EF4-FFF2-40B4-BE49-F238E27FC236}">
              <a16:creationId xmlns:a16="http://schemas.microsoft.com/office/drawing/2014/main" id="{346D4493-96FE-4BF0-9E05-96C301A509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4" name="Text Box 42">
          <a:extLst>
            <a:ext uri="{FF2B5EF4-FFF2-40B4-BE49-F238E27FC236}">
              <a16:creationId xmlns:a16="http://schemas.microsoft.com/office/drawing/2014/main" id="{19A9B123-C0F9-4FAC-A6D6-997D01D428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3415C8C5-90B6-4ED2-A4F9-F8DE2D61D1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6" name="Text Box 44">
          <a:extLst>
            <a:ext uri="{FF2B5EF4-FFF2-40B4-BE49-F238E27FC236}">
              <a16:creationId xmlns:a16="http://schemas.microsoft.com/office/drawing/2014/main" id="{80C97FAC-A319-4BD9-B3C1-636F197CE5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7" name="Text Box 45">
          <a:extLst>
            <a:ext uri="{FF2B5EF4-FFF2-40B4-BE49-F238E27FC236}">
              <a16:creationId xmlns:a16="http://schemas.microsoft.com/office/drawing/2014/main" id="{82D74C11-E082-4C24-8BA0-ABEF552EA3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5F473E27-C6BB-4B59-80BE-4D8549B0DF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59" name="Text Box 47">
          <a:extLst>
            <a:ext uri="{FF2B5EF4-FFF2-40B4-BE49-F238E27FC236}">
              <a16:creationId xmlns:a16="http://schemas.microsoft.com/office/drawing/2014/main" id="{FEFE3427-6419-4B46-A4AE-40961237AD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0" name="Text Box 48">
          <a:extLst>
            <a:ext uri="{FF2B5EF4-FFF2-40B4-BE49-F238E27FC236}">
              <a16:creationId xmlns:a16="http://schemas.microsoft.com/office/drawing/2014/main" id="{F6FFE275-0749-46A9-8BC4-C1441104ED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1" name="Text Box 55">
          <a:extLst>
            <a:ext uri="{FF2B5EF4-FFF2-40B4-BE49-F238E27FC236}">
              <a16:creationId xmlns:a16="http://schemas.microsoft.com/office/drawing/2014/main" id="{6A787F3A-7668-4F31-82E1-C3207DD8B0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2" name="Text Box 56">
          <a:extLst>
            <a:ext uri="{FF2B5EF4-FFF2-40B4-BE49-F238E27FC236}">
              <a16:creationId xmlns:a16="http://schemas.microsoft.com/office/drawing/2014/main" id="{1F3B5742-DD68-4A6A-A609-7CBD95B56C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3" name="Text Box 57">
          <a:extLst>
            <a:ext uri="{FF2B5EF4-FFF2-40B4-BE49-F238E27FC236}">
              <a16:creationId xmlns:a16="http://schemas.microsoft.com/office/drawing/2014/main" id="{7017F5DB-1ECA-4B7D-8261-0934890872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4" name="Text Box 58">
          <a:extLst>
            <a:ext uri="{FF2B5EF4-FFF2-40B4-BE49-F238E27FC236}">
              <a16:creationId xmlns:a16="http://schemas.microsoft.com/office/drawing/2014/main" id="{86E4B3DF-81E5-46FB-ADF4-8336D6BD06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F5261A33-174E-4D75-8A4A-A57E21B716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6" name="Text Box 60">
          <a:extLst>
            <a:ext uri="{FF2B5EF4-FFF2-40B4-BE49-F238E27FC236}">
              <a16:creationId xmlns:a16="http://schemas.microsoft.com/office/drawing/2014/main" id="{8D68BB98-59AB-42BC-A37B-791F23A3CF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7" name="Text Box 61">
          <a:extLst>
            <a:ext uri="{FF2B5EF4-FFF2-40B4-BE49-F238E27FC236}">
              <a16:creationId xmlns:a16="http://schemas.microsoft.com/office/drawing/2014/main" id="{2DD1678D-E0FB-4D2E-851E-3CE70531F9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8" name="Text Box 62">
          <a:extLst>
            <a:ext uri="{FF2B5EF4-FFF2-40B4-BE49-F238E27FC236}">
              <a16:creationId xmlns:a16="http://schemas.microsoft.com/office/drawing/2014/main" id="{E3A80ED0-3E5D-412C-9F15-3E85D4FDFB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EA56FDE2-A6F6-43A8-A92B-124FA1664B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0" name="Text Box 64">
          <a:extLst>
            <a:ext uri="{FF2B5EF4-FFF2-40B4-BE49-F238E27FC236}">
              <a16:creationId xmlns:a16="http://schemas.microsoft.com/office/drawing/2014/main" id="{A502C3C5-B7A1-4742-9DAA-8421140292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1" name="Text Box 66">
          <a:extLst>
            <a:ext uri="{FF2B5EF4-FFF2-40B4-BE49-F238E27FC236}">
              <a16:creationId xmlns:a16="http://schemas.microsoft.com/office/drawing/2014/main" id="{3A61740F-59BE-49F0-8743-2BFF212035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2" name="Text Box 67">
          <a:extLst>
            <a:ext uri="{FF2B5EF4-FFF2-40B4-BE49-F238E27FC236}">
              <a16:creationId xmlns:a16="http://schemas.microsoft.com/office/drawing/2014/main" id="{7EF80CCA-02D0-4A26-8B48-970D36037E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3" name="Text Box 68">
          <a:extLst>
            <a:ext uri="{FF2B5EF4-FFF2-40B4-BE49-F238E27FC236}">
              <a16:creationId xmlns:a16="http://schemas.microsoft.com/office/drawing/2014/main" id="{DB12E15A-90FE-4180-A3F5-AEC2298E2F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4" name="Text Box 69">
          <a:extLst>
            <a:ext uri="{FF2B5EF4-FFF2-40B4-BE49-F238E27FC236}">
              <a16:creationId xmlns:a16="http://schemas.microsoft.com/office/drawing/2014/main" id="{C7B8106E-C414-4792-A99B-22873D57AD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5" name="Text Box 70">
          <a:extLst>
            <a:ext uri="{FF2B5EF4-FFF2-40B4-BE49-F238E27FC236}">
              <a16:creationId xmlns:a16="http://schemas.microsoft.com/office/drawing/2014/main" id="{8C49B42D-4508-45A8-8D58-6A0EA27123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6" name="Text Box 71">
          <a:extLst>
            <a:ext uri="{FF2B5EF4-FFF2-40B4-BE49-F238E27FC236}">
              <a16:creationId xmlns:a16="http://schemas.microsoft.com/office/drawing/2014/main" id="{0C6925A9-5B3E-4A66-8866-97FA1AC471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7" name="Text Box 72">
          <a:extLst>
            <a:ext uri="{FF2B5EF4-FFF2-40B4-BE49-F238E27FC236}">
              <a16:creationId xmlns:a16="http://schemas.microsoft.com/office/drawing/2014/main" id="{B0AF58EB-4FA9-4DE9-8ADA-EF3C04D3BD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8" name="Text Box 73">
          <a:extLst>
            <a:ext uri="{FF2B5EF4-FFF2-40B4-BE49-F238E27FC236}">
              <a16:creationId xmlns:a16="http://schemas.microsoft.com/office/drawing/2014/main" id="{1E9F9403-FBBC-4772-B60F-0D844EEEC7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79" name="Text Box 74">
          <a:extLst>
            <a:ext uri="{FF2B5EF4-FFF2-40B4-BE49-F238E27FC236}">
              <a16:creationId xmlns:a16="http://schemas.microsoft.com/office/drawing/2014/main" id="{E077DEC1-E4B0-41B8-8F97-CE3B4DD130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0" name="Text Box 75">
          <a:extLst>
            <a:ext uri="{FF2B5EF4-FFF2-40B4-BE49-F238E27FC236}">
              <a16:creationId xmlns:a16="http://schemas.microsoft.com/office/drawing/2014/main" id="{22ADB09F-E8BC-4CF5-9902-30679AD16C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1" name="Text Box 77">
          <a:extLst>
            <a:ext uri="{FF2B5EF4-FFF2-40B4-BE49-F238E27FC236}">
              <a16:creationId xmlns:a16="http://schemas.microsoft.com/office/drawing/2014/main" id="{4D887751-7BD8-4B9E-9B62-EA25016645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75CB69C6-B88A-4B45-8FC3-43C59087F2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3" name="Text Box 80">
          <a:extLst>
            <a:ext uri="{FF2B5EF4-FFF2-40B4-BE49-F238E27FC236}">
              <a16:creationId xmlns:a16="http://schemas.microsoft.com/office/drawing/2014/main" id="{8B00D454-BE96-48F5-AAEE-4051710EF0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4" name="Text Box 81">
          <a:extLst>
            <a:ext uri="{FF2B5EF4-FFF2-40B4-BE49-F238E27FC236}">
              <a16:creationId xmlns:a16="http://schemas.microsoft.com/office/drawing/2014/main" id="{E2E40129-316B-4DE0-AB4D-F05B553834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51241B50-D611-46AB-A022-61CCB15C85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6" name="Text Box 40">
          <a:extLst>
            <a:ext uri="{FF2B5EF4-FFF2-40B4-BE49-F238E27FC236}">
              <a16:creationId xmlns:a16="http://schemas.microsoft.com/office/drawing/2014/main" id="{D2BEA669-5564-47C8-B8E7-9AFC66D4C2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43EA581C-101C-45BC-951B-9B3AFA1C8D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8" name="Text Box 42">
          <a:extLst>
            <a:ext uri="{FF2B5EF4-FFF2-40B4-BE49-F238E27FC236}">
              <a16:creationId xmlns:a16="http://schemas.microsoft.com/office/drawing/2014/main" id="{DEA10E7D-C612-468C-ABE8-44B16431F1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ABD157F5-0D8E-49D8-9E6F-0945F08235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0" name="Text Box 44">
          <a:extLst>
            <a:ext uri="{FF2B5EF4-FFF2-40B4-BE49-F238E27FC236}">
              <a16:creationId xmlns:a16="http://schemas.microsoft.com/office/drawing/2014/main" id="{60DC7754-CDC6-4EE3-91FB-351C2203F5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1" name="Text Box 45">
          <a:extLst>
            <a:ext uri="{FF2B5EF4-FFF2-40B4-BE49-F238E27FC236}">
              <a16:creationId xmlns:a16="http://schemas.microsoft.com/office/drawing/2014/main" id="{7767FC54-8915-49E3-9F31-D58B4B3406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BFC59A50-D17C-49F3-B3A4-4694CD9E19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23333212-6AA1-49FB-B82A-4EBC77F755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4" name="Text Box 48">
          <a:extLst>
            <a:ext uri="{FF2B5EF4-FFF2-40B4-BE49-F238E27FC236}">
              <a16:creationId xmlns:a16="http://schemas.microsoft.com/office/drawing/2014/main" id="{A3BB5B3D-F420-4856-A434-44FAFC49F5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5" name="Text Box 55">
          <a:extLst>
            <a:ext uri="{FF2B5EF4-FFF2-40B4-BE49-F238E27FC236}">
              <a16:creationId xmlns:a16="http://schemas.microsoft.com/office/drawing/2014/main" id="{9E48AD73-C066-4B8C-ACAF-B7626F31CF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6" name="Text Box 56">
          <a:extLst>
            <a:ext uri="{FF2B5EF4-FFF2-40B4-BE49-F238E27FC236}">
              <a16:creationId xmlns:a16="http://schemas.microsoft.com/office/drawing/2014/main" id="{B0F6CC1C-9D0F-465F-8490-D21169B098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7" name="Text Box 57">
          <a:extLst>
            <a:ext uri="{FF2B5EF4-FFF2-40B4-BE49-F238E27FC236}">
              <a16:creationId xmlns:a16="http://schemas.microsoft.com/office/drawing/2014/main" id="{BAFB4478-BD46-4D9E-A24A-0D6FC3CFB2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8" name="Text Box 58">
          <a:extLst>
            <a:ext uri="{FF2B5EF4-FFF2-40B4-BE49-F238E27FC236}">
              <a16:creationId xmlns:a16="http://schemas.microsoft.com/office/drawing/2014/main" id="{2C62A350-704E-4D05-BBE7-0F2774A931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3B540177-75E1-4735-B8F2-734F59E1C2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0" name="Text Box 60">
          <a:extLst>
            <a:ext uri="{FF2B5EF4-FFF2-40B4-BE49-F238E27FC236}">
              <a16:creationId xmlns:a16="http://schemas.microsoft.com/office/drawing/2014/main" id="{804A67D6-BFBE-4B1B-AF51-5E2DA69BC1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1" name="Text Box 61">
          <a:extLst>
            <a:ext uri="{FF2B5EF4-FFF2-40B4-BE49-F238E27FC236}">
              <a16:creationId xmlns:a16="http://schemas.microsoft.com/office/drawing/2014/main" id="{492EE026-3F03-49ED-8FD3-0D801EF141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2" name="Text Box 62">
          <a:extLst>
            <a:ext uri="{FF2B5EF4-FFF2-40B4-BE49-F238E27FC236}">
              <a16:creationId xmlns:a16="http://schemas.microsoft.com/office/drawing/2014/main" id="{C4BB1313-2892-4AF7-A0B0-E9D6934372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88E73A1B-6B04-467B-B3E8-30DC0096D0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4" name="Text Box 64">
          <a:extLst>
            <a:ext uri="{FF2B5EF4-FFF2-40B4-BE49-F238E27FC236}">
              <a16:creationId xmlns:a16="http://schemas.microsoft.com/office/drawing/2014/main" id="{C390530A-67EF-460D-8E27-35A15B6CA5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5" name="Text Box 66">
          <a:extLst>
            <a:ext uri="{FF2B5EF4-FFF2-40B4-BE49-F238E27FC236}">
              <a16:creationId xmlns:a16="http://schemas.microsoft.com/office/drawing/2014/main" id="{6DC37506-327F-4CFE-B3DF-4B7375EE55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6" name="Text Box 67">
          <a:extLst>
            <a:ext uri="{FF2B5EF4-FFF2-40B4-BE49-F238E27FC236}">
              <a16:creationId xmlns:a16="http://schemas.microsoft.com/office/drawing/2014/main" id="{8783D154-2D89-41FF-B573-85E5795D1F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7" name="Text Box 68">
          <a:extLst>
            <a:ext uri="{FF2B5EF4-FFF2-40B4-BE49-F238E27FC236}">
              <a16:creationId xmlns:a16="http://schemas.microsoft.com/office/drawing/2014/main" id="{27A7A4B5-6636-4869-B0EC-CAEFE4C5E1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8" name="Text Box 69">
          <a:extLst>
            <a:ext uri="{FF2B5EF4-FFF2-40B4-BE49-F238E27FC236}">
              <a16:creationId xmlns:a16="http://schemas.microsoft.com/office/drawing/2014/main" id="{DCABCAB6-A69F-450C-95C5-A61ECF6B83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09" name="Text Box 70">
          <a:extLst>
            <a:ext uri="{FF2B5EF4-FFF2-40B4-BE49-F238E27FC236}">
              <a16:creationId xmlns:a16="http://schemas.microsoft.com/office/drawing/2014/main" id="{28B769EB-EDCA-44D1-B80C-5C9B177D6D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0" name="Text Box 71">
          <a:extLst>
            <a:ext uri="{FF2B5EF4-FFF2-40B4-BE49-F238E27FC236}">
              <a16:creationId xmlns:a16="http://schemas.microsoft.com/office/drawing/2014/main" id="{91E08592-0B24-49DF-84F3-0EDC581FC7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1" name="Text Box 72">
          <a:extLst>
            <a:ext uri="{FF2B5EF4-FFF2-40B4-BE49-F238E27FC236}">
              <a16:creationId xmlns:a16="http://schemas.microsoft.com/office/drawing/2014/main" id="{EBD19638-6B4B-4BC7-890E-22002343C3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2" name="Text Box 73">
          <a:extLst>
            <a:ext uri="{FF2B5EF4-FFF2-40B4-BE49-F238E27FC236}">
              <a16:creationId xmlns:a16="http://schemas.microsoft.com/office/drawing/2014/main" id="{D373948A-68A0-49B4-9200-28F1594BAF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3" name="Text Box 74">
          <a:extLst>
            <a:ext uri="{FF2B5EF4-FFF2-40B4-BE49-F238E27FC236}">
              <a16:creationId xmlns:a16="http://schemas.microsoft.com/office/drawing/2014/main" id="{8CBCB762-2CF5-4B01-AA73-2627344F01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4" name="Text Box 50">
          <a:extLst>
            <a:ext uri="{FF2B5EF4-FFF2-40B4-BE49-F238E27FC236}">
              <a16:creationId xmlns:a16="http://schemas.microsoft.com/office/drawing/2014/main" id="{3CEAB1D1-7A96-4691-A7BC-6F823F3C57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5" name="Text Box 52">
          <a:extLst>
            <a:ext uri="{FF2B5EF4-FFF2-40B4-BE49-F238E27FC236}">
              <a16:creationId xmlns:a16="http://schemas.microsoft.com/office/drawing/2014/main" id="{101D9788-1C5E-4E8D-BC52-1F0C063962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6" name="Text Box 53">
          <a:extLst>
            <a:ext uri="{FF2B5EF4-FFF2-40B4-BE49-F238E27FC236}">
              <a16:creationId xmlns:a16="http://schemas.microsoft.com/office/drawing/2014/main" id="{195ED552-F2D6-41F8-A1F8-5655EBB72F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8404425D-03A7-4F64-9D92-BB28737527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8" name="Text Box 40">
          <a:extLst>
            <a:ext uri="{FF2B5EF4-FFF2-40B4-BE49-F238E27FC236}">
              <a16:creationId xmlns:a16="http://schemas.microsoft.com/office/drawing/2014/main" id="{1273EE04-14DC-43D9-B9BE-AA356E4418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761E1D38-6940-472B-8A59-5425E42B5C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0" name="Text Box 42">
          <a:extLst>
            <a:ext uri="{FF2B5EF4-FFF2-40B4-BE49-F238E27FC236}">
              <a16:creationId xmlns:a16="http://schemas.microsoft.com/office/drawing/2014/main" id="{207003CC-13C1-4907-BB3B-CE4A1A7A3C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34BD40FF-832C-4183-A47F-D243F1D9AE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2" name="Text Box 44">
          <a:extLst>
            <a:ext uri="{FF2B5EF4-FFF2-40B4-BE49-F238E27FC236}">
              <a16:creationId xmlns:a16="http://schemas.microsoft.com/office/drawing/2014/main" id="{CB6B5C3F-C54B-4B33-862C-F3B1E1A270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3" name="Text Box 45">
          <a:extLst>
            <a:ext uri="{FF2B5EF4-FFF2-40B4-BE49-F238E27FC236}">
              <a16:creationId xmlns:a16="http://schemas.microsoft.com/office/drawing/2014/main" id="{9082AB34-50F2-46F6-B222-2604F08490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682FA2B3-9A35-4547-80CF-117A631106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5" name="Text Box 47">
          <a:extLst>
            <a:ext uri="{FF2B5EF4-FFF2-40B4-BE49-F238E27FC236}">
              <a16:creationId xmlns:a16="http://schemas.microsoft.com/office/drawing/2014/main" id="{3B5D6A95-CAFB-45C6-8E05-943BBD6D78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6" name="Text Box 48">
          <a:extLst>
            <a:ext uri="{FF2B5EF4-FFF2-40B4-BE49-F238E27FC236}">
              <a16:creationId xmlns:a16="http://schemas.microsoft.com/office/drawing/2014/main" id="{FEDA766A-EF17-4824-9FAA-CEF4F2AF67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7" name="Text Box 55">
          <a:extLst>
            <a:ext uri="{FF2B5EF4-FFF2-40B4-BE49-F238E27FC236}">
              <a16:creationId xmlns:a16="http://schemas.microsoft.com/office/drawing/2014/main" id="{90A756D2-0435-4274-90D5-396745B8AE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8" name="Text Box 56">
          <a:extLst>
            <a:ext uri="{FF2B5EF4-FFF2-40B4-BE49-F238E27FC236}">
              <a16:creationId xmlns:a16="http://schemas.microsoft.com/office/drawing/2014/main" id="{C4FCAEE4-B2A2-477B-90FE-B423C86F8C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29" name="Text Box 57">
          <a:extLst>
            <a:ext uri="{FF2B5EF4-FFF2-40B4-BE49-F238E27FC236}">
              <a16:creationId xmlns:a16="http://schemas.microsoft.com/office/drawing/2014/main" id="{D8B0F87E-FB44-450D-B6A7-888ECB4D45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0" name="Text Box 58">
          <a:extLst>
            <a:ext uri="{FF2B5EF4-FFF2-40B4-BE49-F238E27FC236}">
              <a16:creationId xmlns:a16="http://schemas.microsoft.com/office/drawing/2014/main" id="{74A0CE5E-02E3-4ADF-8C35-E4A139268C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325EE1A3-FC1F-4BB0-ACF8-03C2AAEFCA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2" name="Text Box 60">
          <a:extLst>
            <a:ext uri="{FF2B5EF4-FFF2-40B4-BE49-F238E27FC236}">
              <a16:creationId xmlns:a16="http://schemas.microsoft.com/office/drawing/2014/main" id="{5EAAA070-3EDE-49B6-A281-FA46CA7AF8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3" name="Text Box 61">
          <a:extLst>
            <a:ext uri="{FF2B5EF4-FFF2-40B4-BE49-F238E27FC236}">
              <a16:creationId xmlns:a16="http://schemas.microsoft.com/office/drawing/2014/main" id="{3E2D446B-4FD6-4D25-B9B2-062758D920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4" name="Text Box 62">
          <a:extLst>
            <a:ext uri="{FF2B5EF4-FFF2-40B4-BE49-F238E27FC236}">
              <a16:creationId xmlns:a16="http://schemas.microsoft.com/office/drawing/2014/main" id="{49038978-01A7-43DE-8A63-B61951B9FA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53FC4AA7-5DC5-4106-89D4-8FAE81D340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6" name="Text Box 64">
          <a:extLst>
            <a:ext uri="{FF2B5EF4-FFF2-40B4-BE49-F238E27FC236}">
              <a16:creationId xmlns:a16="http://schemas.microsoft.com/office/drawing/2014/main" id="{6C0ABD45-4783-45DE-AA20-B120B6C6B0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7" name="Text Box 66">
          <a:extLst>
            <a:ext uri="{FF2B5EF4-FFF2-40B4-BE49-F238E27FC236}">
              <a16:creationId xmlns:a16="http://schemas.microsoft.com/office/drawing/2014/main" id="{DE349086-A29C-44FA-B596-83E87E8E79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8" name="Text Box 67">
          <a:extLst>
            <a:ext uri="{FF2B5EF4-FFF2-40B4-BE49-F238E27FC236}">
              <a16:creationId xmlns:a16="http://schemas.microsoft.com/office/drawing/2014/main" id="{07778F9C-EBED-4472-A229-DD88E927D8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39" name="Text Box 68">
          <a:extLst>
            <a:ext uri="{FF2B5EF4-FFF2-40B4-BE49-F238E27FC236}">
              <a16:creationId xmlns:a16="http://schemas.microsoft.com/office/drawing/2014/main" id="{BCCE09A3-28BE-4999-B15E-25167D588C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0" name="Text Box 69">
          <a:extLst>
            <a:ext uri="{FF2B5EF4-FFF2-40B4-BE49-F238E27FC236}">
              <a16:creationId xmlns:a16="http://schemas.microsoft.com/office/drawing/2014/main" id="{3F94DA26-BB77-47EF-B642-2E70704D3E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1" name="Text Box 70">
          <a:extLst>
            <a:ext uri="{FF2B5EF4-FFF2-40B4-BE49-F238E27FC236}">
              <a16:creationId xmlns:a16="http://schemas.microsoft.com/office/drawing/2014/main" id="{12379306-AF19-412D-B75F-36F5A4B18D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2" name="Text Box 71">
          <a:extLst>
            <a:ext uri="{FF2B5EF4-FFF2-40B4-BE49-F238E27FC236}">
              <a16:creationId xmlns:a16="http://schemas.microsoft.com/office/drawing/2014/main" id="{76538A7D-1C6D-4E6E-B5AF-CCD46F4C35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3" name="Text Box 72">
          <a:extLst>
            <a:ext uri="{FF2B5EF4-FFF2-40B4-BE49-F238E27FC236}">
              <a16:creationId xmlns:a16="http://schemas.microsoft.com/office/drawing/2014/main" id="{16728B67-8AA9-4429-BDCD-A566780F99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4" name="Text Box 73">
          <a:extLst>
            <a:ext uri="{FF2B5EF4-FFF2-40B4-BE49-F238E27FC236}">
              <a16:creationId xmlns:a16="http://schemas.microsoft.com/office/drawing/2014/main" id="{E817A0D6-58C0-49D6-BEB1-4BC484FD7E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5" name="Text Box 74">
          <a:extLst>
            <a:ext uri="{FF2B5EF4-FFF2-40B4-BE49-F238E27FC236}">
              <a16:creationId xmlns:a16="http://schemas.microsoft.com/office/drawing/2014/main" id="{B9F908B8-346F-4894-9311-53F5256126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6" name="Text Box 75">
          <a:extLst>
            <a:ext uri="{FF2B5EF4-FFF2-40B4-BE49-F238E27FC236}">
              <a16:creationId xmlns:a16="http://schemas.microsoft.com/office/drawing/2014/main" id="{66416D7A-7257-4B7E-BC71-35260B5C11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7" name="Text Box 77">
          <a:extLst>
            <a:ext uri="{FF2B5EF4-FFF2-40B4-BE49-F238E27FC236}">
              <a16:creationId xmlns:a16="http://schemas.microsoft.com/office/drawing/2014/main" id="{066318D5-D6BB-436E-A799-2236E054A0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id="{63BEC7EC-2A61-4263-AFCD-D6B38399A9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49" name="Text Box 80">
          <a:extLst>
            <a:ext uri="{FF2B5EF4-FFF2-40B4-BE49-F238E27FC236}">
              <a16:creationId xmlns:a16="http://schemas.microsoft.com/office/drawing/2014/main" id="{66F1F094-E64C-4495-A8ED-5876E31F64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0" name="Text Box 81">
          <a:extLst>
            <a:ext uri="{FF2B5EF4-FFF2-40B4-BE49-F238E27FC236}">
              <a16:creationId xmlns:a16="http://schemas.microsoft.com/office/drawing/2014/main" id="{07592B0A-6238-434C-BE17-8CA4DB036D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5D09755B-1868-4515-B4DF-27951E4BBF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2" name="Text Box 40">
          <a:extLst>
            <a:ext uri="{FF2B5EF4-FFF2-40B4-BE49-F238E27FC236}">
              <a16:creationId xmlns:a16="http://schemas.microsoft.com/office/drawing/2014/main" id="{D9763292-8862-40E9-A0B2-E6AA9CD293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3" name="Text Box 41">
          <a:extLst>
            <a:ext uri="{FF2B5EF4-FFF2-40B4-BE49-F238E27FC236}">
              <a16:creationId xmlns:a16="http://schemas.microsoft.com/office/drawing/2014/main" id="{97C7BC97-D3E0-4805-BD0D-00E84B63A5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26425800-9992-4830-90D5-F2374D43CB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2A76870B-A262-4607-B99C-6181D6A633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6" name="Text Box 44">
          <a:extLst>
            <a:ext uri="{FF2B5EF4-FFF2-40B4-BE49-F238E27FC236}">
              <a16:creationId xmlns:a16="http://schemas.microsoft.com/office/drawing/2014/main" id="{CC0F4653-F2FF-4E2A-AC93-8E7B9EC789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7" name="Text Box 45">
          <a:extLst>
            <a:ext uri="{FF2B5EF4-FFF2-40B4-BE49-F238E27FC236}">
              <a16:creationId xmlns:a16="http://schemas.microsoft.com/office/drawing/2014/main" id="{6ED87A0D-9017-439E-B0A4-525A1D77C0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8" name="Text Box 46">
          <a:extLst>
            <a:ext uri="{FF2B5EF4-FFF2-40B4-BE49-F238E27FC236}">
              <a16:creationId xmlns:a16="http://schemas.microsoft.com/office/drawing/2014/main" id="{38739EBB-D665-4D5F-A9FD-A124E786DE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59" name="Text Box 47">
          <a:extLst>
            <a:ext uri="{FF2B5EF4-FFF2-40B4-BE49-F238E27FC236}">
              <a16:creationId xmlns:a16="http://schemas.microsoft.com/office/drawing/2014/main" id="{03847601-6B5F-4477-BA19-FEBCFCE4F8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0" name="Text Box 48">
          <a:extLst>
            <a:ext uri="{FF2B5EF4-FFF2-40B4-BE49-F238E27FC236}">
              <a16:creationId xmlns:a16="http://schemas.microsoft.com/office/drawing/2014/main" id="{0F190CA6-109B-44C5-A34F-644303E303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1" name="Text Box 55">
          <a:extLst>
            <a:ext uri="{FF2B5EF4-FFF2-40B4-BE49-F238E27FC236}">
              <a16:creationId xmlns:a16="http://schemas.microsoft.com/office/drawing/2014/main" id="{47DCA8C4-47B4-44A5-B554-3BDF2127D0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2" name="Text Box 56">
          <a:extLst>
            <a:ext uri="{FF2B5EF4-FFF2-40B4-BE49-F238E27FC236}">
              <a16:creationId xmlns:a16="http://schemas.microsoft.com/office/drawing/2014/main" id="{4882A31F-F477-4BF7-91E3-453F27B112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3" name="Text Box 57">
          <a:extLst>
            <a:ext uri="{FF2B5EF4-FFF2-40B4-BE49-F238E27FC236}">
              <a16:creationId xmlns:a16="http://schemas.microsoft.com/office/drawing/2014/main" id="{276B6FBE-455F-447F-9FBB-738540515E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4" name="Text Box 58">
          <a:extLst>
            <a:ext uri="{FF2B5EF4-FFF2-40B4-BE49-F238E27FC236}">
              <a16:creationId xmlns:a16="http://schemas.microsoft.com/office/drawing/2014/main" id="{00F42329-AC14-4AFF-8846-1FB79AA81C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DB0149CE-403D-48C3-99E2-C0F74AFDE2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6" name="Text Box 60">
          <a:extLst>
            <a:ext uri="{FF2B5EF4-FFF2-40B4-BE49-F238E27FC236}">
              <a16:creationId xmlns:a16="http://schemas.microsoft.com/office/drawing/2014/main" id="{C3468E85-C755-457C-8D4F-7F2FC3E1EB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7" name="Text Box 61">
          <a:extLst>
            <a:ext uri="{FF2B5EF4-FFF2-40B4-BE49-F238E27FC236}">
              <a16:creationId xmlns:a16="http://schemas.microsoft.com/office/drawing/2014/main" id="{4A007079-6B34-4DB3-9603-E1C76AB52A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8" name="Text Box 62">
          <a:extLst>
            <a:ext uri="{FF2B5EF4-FFF2-40B4-BE49-F238E27FC236}">
              <a16:creationId xmlns:a16="http://schemas.microsoft.com/office/drawing/2014/main" id="{9A3BD08D-38AF-495A-B039-BE94EFCFDC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33D28CD8-1F1F-4A7C-A00C-72CA03A10C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0" name="Text Box 64">
          <a:extLst>
            <a:ext uri="{FF2B5EF4-FFF2-40B4-BE49-F238E27FC236}">
              <a16:creationId xmlns:a16="http://schemas.microsoft.com/office/drawing/2014/main" id="{025394C8-BEF8-4BFB-980A-3CBC40467D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1" name="Text Box 66">
          <a:extLst>
            <a:ext uri="{FF2B5EF4-FFF2-40B4-BE49-F238E27FC236}">
              <a16:creationId xmlns:a16="http://schemas.microsoft.com/office/drawing/2014/main" id="{D0246E8D-A13B-41A1-B106-91EF4FAF36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2" name="Text Box 67">
          <a:extLst>
            <a:ext uri="{FF2B5EF4-FFF2-40B4-BE49-F238E27FC236}">
              <a16:creationId xmlns:a16="http://schemas.microsoft.com/office/drawing/2014/main" id="{6BAD24DB-9987-4AD1-AB31-CFD476227B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3" name="Text Box 68">
          <a:extLst>
            <a:ext uri="{FF2B5EF4-FFF2-40B4-BE49-F238E27FC236}">
              <a16:creationId xmlns:a16="http://schemas.microsoft.com/office/drawing/2014/main" id="{9E6738F1-FD01-4A3C-A88A-6AD4B160E3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4" name="Text Box 69">
          <a:extLst>
            <a:ext uri="{FF2B5EF4-FFF2-40B4-BE49-F238E27FC236}">
              <a16:creationId xmlns:a16="http://schemas.microsoft.com/office/drawing/2014/main" id="{97F50FF0-0157-49F8-B880-73FC7A1857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5" name="Text Box 70">
          <a:extLst>
            <a:ext uri="{FF2B5EF4-FFF2-40B4-BE49-F238E27FC236}">
              <a16:creationId xmlns:a16="http://schemas.microsoft.com/office/drawing/2014/main" id="{C5A5D095-B63F-44F2-83F3-0F6340640B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6" name="Text Box 71">
          <a:extLst>
            <a:ext uri="{FF2B5EF4-FFF2-40B4-BE49-F238E27FC236}">
              <a16:creationId xmlns:a16="http://schemas.microsoft.com/office/drawing/2014/main" id="{8F774131-C045-4EA0-B3A5-0F661F99FA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7" name="Text Box 72">
          <a:extLst>
            <a:ext uri="{FF2B5EF4-FFF2-40B4-BE49-F238E27FC236}">
              <a16:creationId xmlns:a16="http://schemas.microsoft.com/office/drawing/2014/main" id="{BD78FD45-0BE3-4DFA-9CA6-C945160910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8" name="Text Box 73">
          <a:extLst>
            <a:ext uri="{FF2B5EF4-FFF2-40B4-BE49-F238E27FC236}">
              <a16:creationId xmlns:a16="http://schemas.microsoft.com/office/drawing/2014/main" id="{960B555B-A025-4EE4-8574-023512AE08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79" name="Text Box 74">
          <a:extLst>
            <a:ext uri="{FF2B5EF4-FFF2-40B4-BE49-F238E27FC236}">
              <a16:creationId xmlns:a16="http://schemas.microsoft.com/office/drawing/2014/main" id="{908576D0-087D-432C-84BE-6C7008C264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0" name="Text Box 75">
          <a:extLst>
            <a:ext uri="{FF2B5EF4-FFF2-40B4-BE49-F238E27FC236}">
              <a16:creationId xmlns:a16="http://schemas.microsoft.com/office/drawing/2014/main" id="{E6D8CBDD-C703-40D5-BA6E-D3CDFC5AB3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1" name="Text Box 77">
          <a:extLst>
            <a:ext uri="{FF2B5EF4-FFF2-40B4-BE49-F238E27FC236}">
              <a16:creationId xmlns:a16="http://schemas.microsoft.com/office/drawing/2014/main" id="{AE5AA84E-F5AD-4773-AAD9-F7E3AF983C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id="{E89E5FEF-2E94-4529-A633-29AF2C08C9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3" name="Text Box 80">
          <a:extLst>
            <a:ext uri="{FF2B5EF4-FFF2-40B4-BE49-F238E27FC236}">
              <a16:creationId xmlns:a16="http://schemas.microsoft.com/office/drawing/2014/main" id="{51268212-6AE0-4226-8C23-5CD4E575E3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4" name="Text Box 81">
          <a:extLst>
            <a:ext uri="{FF2B5EF4-FFF2-40B4-BE49-F238E27FC236}">
              <a16:creationId xmlns:a16="http://schemas.microsoft.com/office/drawing/2014/main" id="{6CEED5A1-C593-45D4-8074-38787A4146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FE55DC82-1E84-405C-AFB7-2588337144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6" name="Text Box 40">
          <a:extLst>
            <a:ext uri="{FF2B5EF4-FFF2-40B4-BE49-F238E27FC236}">
              <a16:creationId xmlns:a16="http://schemas.microsoft.com/office/drawing/2014/main" id="{B04F4CA1-69D1-4E06-99DE-491B85C713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68DA3DED-2FAD-440C-AEBA-19808B7FF7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8" name="Text Box 42">
          <a:extLst>
            <a:ext uri="{FF2B5EF4-FFF2-40B4-BE49-F238E27FC236}">
              <a16:creationId xmlns:a16="http://schemas.microsoft.com/office/drawing/2014/main" id="{DE49C1C8-650B-4A99-82EF-F7BC2BBB8A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17F8D1AA-48AB-4D68-A7E6-D0A606ECB9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0" name="Text Box 44">
          <a:extLst>
            <a:ext uri="{FF2B5EF4-FFF2-40B4-BE49-F238E27FC236}">
              <a16:creationId xmlns:a16="http://schemas.microsoft.com/office/drawing/2014/main" id="{35E4F9AF-F923-40C8-965F-D29DFFAC90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1" name="Text Box 45">
          <a:extLst>
            <a:ext uri="{FF2B5EF4-FFF2-40B4-BE49-F238E27FC236}">
              <a16:creationId xmlns:a16="http://schemas.microsoft.com/office/drawing/2014/main" id="{E68CADE8-CACB-4BC6-AED3-0A37181B6F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2" name="Text Box 46">
          <a:extLst>
            <a:ext uri="{FF2B5EF4-FFF2-40B4-BE49-F238E27FC236}">
              <a16:creationId xmlns:a16="http://schemas.microsoft.com/office/drawing/2014/main" id="{CBB84930-D880-4A6C-A6BA-E7B60AD52F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3" name="Text Box 47">
          <a:extLst>
            <a:ext uri="{FF2B5EF4-FFF2-40B4-BE49-F238E27FC236}">
              <a16:creationId xmlns:a16="http://schemas.microsoft.com/office/drawing/2014/main" id="{5E0A8456-322A-4EFC-A57F-E201E0B70C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4" name="Text Box 48">
          <a:extLst>
            <a:ext uri="{FF2B5EF4-FFF2-40B4-BE49-F238E27FC236}">
              <a16:creationId xmlns:a16="http://schemas.microsoft.com/office/drawing/2014/main" id="{5817BE87-23D1-465E-9439-D7A5D48F38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5" name="Text Box 55">
          <a:extLst>
            <a:ext uri="{FF2B5EF4-FFF2-40B4-BE49-F238E27FC236}">
              <a16:creationId xmlns:a16="http://schemas.microsoft.com/office/drawing/2014/main" id="{C4DDDCCA-8BD1-4811-BA88-1CC99CBF9C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6" name="Text Box 56">
          <a:extLst>
            <a:ext uri="{FF2B5EF4-FFF2-40B4-BE49-F238E27FC236}">
              <a16:creationId xmlns:a16="http://schemas.microsoft.com/office/drawing/2014/main" id="{29D69087-9863-411C-B82D-9F81818FF8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7" name="Text Box 57">
          <a:extLst>
            <a:ext uri="{FF2B5EF4-FFF2-40B4-BE49-F238E27FC236}">
              <a16:creationId xmlns:a16="http://schemas.microsoft.com/office/drawing/2014/main" id="{ECAD983D-573E-443C-86BA-370FF90654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8" name="Text Box 58">
          <a:extLst>
            <a:ext uri="{FF2B5EF4-FFF2-40B4-BE49-F238E27FC236}">
              <a16:creationId xmlns:a16="http://schemas.microsoft.com/office/drawing/2014/main" id="{088702FA-AE90-4497-A83E-41DECB6C80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3D3FA671-3790-4025-AC01-693BFF91EF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0" name="Text Box 60">
          <a:extLst>
            <a:ext uri="{FF2B5EF4-FFF2-40B4-BE49-F238E27FC236}">
              <a16:creationId xmlns:a16="http://schemas.microsoft.com/office/drawing/2014/main" id="{E00A5CB0-8288-4AB0-A396-15B1AB9901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1" name="Text Box 61">
          <a:extLst>
            <a:ext uri="{FF2B5EF4-FFF2-40B4-BE49-F238E27FC236}">
              <a16:creationId xmlns:a16="http://schemas.microsoft.com/office/drawing/2014/main" id="{034DEB71-D5C8-464A-8D58-4D765DB6DB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2" name="Text Box 62">
          <a:extLst>
            <a:ext uri="{FF2B5EF4-FFF2-40B4-BE49-F238E27FC236}">
              <a16:creationId xmlns:a16="http://schemas.microsoft.com/office/drawing/2014/main" id="{BD06FD02-ECEA-4F3A-ACB9-B52B47C6B7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2143D34C-59C1-4B55-B726-309C27E616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4" name="Text Box 64">
          <a:extLst>
            <a:ext uri="{FF2B5EF4-FFF2-40B4-BE49-F238E27FC236}">
              <a16:creationId xmlns:a16="http://schemas.microsoft.com/office/drawing/2014/main" id="{A0FB39DC-2760-47A6-B53C-6AD32D52BB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5" name="Text Box 66">
          <a:extLst>
            <a:ext uri="{FF2B5EF4-FFF2-40B4-BE49-F238E27FC236}">
              <a16:creationId xmlns:a16="http://schemas.microsoft.com/office/drawing/2014/main" id="{36CB0132-822C-4E40-8C7B-9F541CCCE2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6" name="Text Box 67">
          <a:extLst>
            <a:ext uri="{FF2B5EF4-FFF2-40B4-BE49-F238E27FC236}">
              <a16:creationId xmlns:a16="http://schemas.microsoft.com/office/drawing/2014/main" id="{7C2BD852-84B5-4F47-803C-CCE604AC8B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7" name="Text Box 68">
          <a:extLst>
            <a:ext uri="{FF2B5EF4-FFF2-40B4-BE49-F238E27FC236}">
              <a16:creationId xmlns:a16="http://schemas.microsoft.com/office/drawing/2014/main" id="{87114E3D-2305-4B93-8833-4730229879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8" name="Text Box 69">
          <a:extLst>
            <a:ext uri="{FF2B5EF4-FFF2-40B4-BE49-F238E27FC236}">
              <a16:creationId xmlns:a16="http://schemas.microsoft.com/office/drawing/2014/main" id="{7E8DB74E-729F-437C-804B-D798CEC6EF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09" name="Text Box 70">
          <a:extLst>
            <a:ext uri="{FF2B5EF4-FFF2-40B4-BE49-F238E27FC236}">
              <a16:creationId xmlns:a16="http://schemas.microsoft.com/office/drawing/2014/main" id="{207880B0-29B6-4395-8D9B-45CACFDBDE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0" name="Text Box 71">
          <a:extLst>
            <a:ext uri="{FF2B5EF4-FFF2-40B4-BE49-F238E27FC236}">
              <a16:creationId xmlns:a16="http://schemas.microsoft.com/office/drawing/2014/main" id="{81B9FE35-7AA6-47FC-97BA-B19F56D3AB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1" name="Text Box 72">
          <a:extLst>
            <a:ext uri="{FF2B5EF4-FFF2-40B4-BE49-F238E27FC236}">
              <a16:creationId xmlns:a16="http://schemas.microsoft.com/office/drawing/2014/main" id="{F9BE1D88-12B0-4FCD-99A3-BCBA131B57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2" name="Text Box 73">
          <a:extLst>
            <a:ext uri="{FF2B5EF4-FFF2-40B4-BE49-F238E27FC236}">
              <a16:creationId xmlns:a16="http://schemas.microsoft.com/office/drawing/2014/main" id="{4C699EA7-1B94-4EF5-99D7-5071AB7F56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3" name="Text Box 74">
          <a:extLst>
            <a:ext uri="{FF2B5EF4-FFF2-40B4-BE49-F238E27FC236}">
              <a16:creationId xmlns:a16="http://schemas.microsoft.com/office/drawing/2014/main" id="{0DD83781-06E9-4C0A-B68F-D4D2DF6260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4" name="Text Box 75">
          <a:extLst>
            <a:ext uri="{FF2B5EF4-FFF2-40B4-BE49-F238E27FC236}">
              <a16:creationId xmlns:a16="http://schemas.microsoft.com/office/drawing/2014/main" id="{18625265-8ED1-443C-B0D6-D7F6D3399A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5" name="Text Box 77">
          <a:extLst>
            <a:ext uri="{FF2B5EF4-FFF2-40B4-BE49-F238E27FC236}">
              <a16:creationId xmlns:a16="http://schemas.microsoft.com/office/drawing/2014/main" id="{FCBD45BC-6473-447A-B801-B01A0E1A10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id="{B3DF92A7-89E4-48B7-856A-204EAE6112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0C273D44-B386-4960-BE90-4322C37DB0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8" name="Text Box 81">
          <a:extLst>
            <a:ext uri="{FF2B5EF4-FFF2-40B4-BE49-F238E27FC236}">
              <a16:creationId xmlns:a16="http://schemas.microsoft.com/office/drawing/2014/main" id="{E97AE714-DB73-4F8A-9E25-2AE0DA2D74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7D75E47C-83AD-4F58-9E42-37BB3A32A1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33C1071C-8C80-47E5-9CF4-CCDA2079F4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38493A13-06E4-4DCE-8793-542BC49055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9C65F377-D502-4F96-BD6D-B333CFEB57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D3BEAD73-1505-4019-B7E5-75C0D94381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747F6C7F-F185-4FAA-815B-B11BF7CF27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532FB16-E6B1-46C0-B93E-1604A794DC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51353869-024F-4444-922C-99A721E2C4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9C9E4674-56F2-4489-98A6-F16346E705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CE97B6F9-1501-4880-9DE2-EA7DC80AA3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29" name="Text Box 49">
          <a:extLst>
            <a:ext uri="{FF2B5EF4-FFF2-40B4-BE49-F238E27FC236}">
              <a16:creationId xmlns:a16="http://schemas.microsoft.com/office/drawing/2014/main" id="{BB58CCD2-FBC0-4669-947A-672EAAE2BE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0" name="Text Box 50">
          <a:extLst>
            <a:ext uri="{FF2B5EF4-FFF2-40B4-BE49-F238E27FC236}">
              <a16:creationId xmlns:a16="http://schemas.microsoft.com/office/drawing/2014/main" id="{40E3C045-C922-4A2A-995F-1AF1C1499F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CE9F7D48-1FE7-4732-89EE-69ED6AE0F0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5534BE0E-2F6F-4E5B-9E90-BF835610B3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FB3923F3-93C3-435A-A298-A6F934FFBD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BBDF1C1C-A9D1-4FBC-8861-BDC48D8A74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5EAC7FFE-077F-4F89-BFDA-D80D35A497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C01A9FF5-48BB-45B2-88DE-50F77F5C1A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6F861394-0DE9-4331-BFE9-4B888D4AB3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055AC423-409F-47CC-8EA3-FF817DD932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A3B0E88D-F9E8-487F-843B-BE68EA567E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C3C6321D-93CC-4B76-A718-8B9F6F2163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1" name="Text Box 11">
          <a:extLst>
            <a:ext uri="{FF2B5EF4-FFF2-40B4-BE49-F238E27FC236}">
              <a16:creationId xmlns:a16="http://schemas.microsoft.com/office/drawing/2014/main" id="{ECC50A20-E83D-4907-98BD-839D0A6663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2" name="Text Box 12">
          <a:extLst>
            <a:ext uri="{FF2B5EF4-FFF2-40B4-BE49-F238E27FC236}">
              <a16:creationId xmlns:a16="http://schemas.microsoft.com/office/drawing/2014/main" id="{7EEC9ADB-ABB6-4CA7-923A-7DA74121A7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1BAC894A-A062-4E6E-9FFC-06639145F1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4" name="Text Box 40">
          <a:extLst>
            <a:ext uri="{FF2B5EF4-FFF2-40B4-BE49-F238E27FC236}">
              <a16:creationId xmlns:a16="http://schemas.microsoft.com/office/drawing/2014/main" id="{D41EA9AD-DCAC-4C71-87E5-7F33518762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5" name="Text Box 41">
          <a:extLst>
            <a:ext uri="{FF2B5EF4-FFF2-40B4-BE49-F238E27FC236}">
              <a16:creationId xmlns:a16="http://schemas.microsoft.com/office/drawing/2014/main" id="{5A5C8C39-4BE2-4D8D-8220-E8E6A9E522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6" name="Text Box 42">
          <a:extLst>
            <a:ext uri="{FF2B5EF4-FFF2-40B4-BE49-F238E27FC236}">
              <a16:creationId xmlns:a16="http://schemas.microsoft.com/office/drawing/2014/main" id="{D0090A9B-43AA-44D8-9EBB-580D716D6B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A16903C6-116C-472B-947C-4F49114081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8" name="Text Box 44">
          <a:extLst>
            <a:ext uri="{FF2B5EF4-FFF2-40B4-BE49-F238E27FC236}">
              <a16:creationId xmlns:a16="http://schemas.microsoft.com/office/drawing/2014/main" id="{F470941B-B68A-41E2-BEF7-3A77FA0B9D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49" name="Text Box 45">
          <a:extLst>
            <a:ext uri="{FF2B5EF4-FFF2-40B4-BE49-F238E27FC236}">
              <a16:creationId xmlns:a16="http://schemas.microsoft.com/office/drawing/2014/main" id="{A57BF104-4AB4-4E71-9033-B240F8AD31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0" name="Text Box 46">
          <a:extLst>
            <a:ext uri="{FF2B5EF4-FFF2-40B4-BE49-F238E27FC236}">
              <a16:creationId xmlns:a16="http://schemas.microsoft.com/office/drawing/2014/main" id="{7340026E-6BC9-467C-995F-8001C98273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1" name="Text Box 47">
          <a:extLst>
            <a:ext uri="{FF2B5EF4-FFF2-40B4-BE49-F238E27FC236}">
              <a16:creationId xmlns:a16="http://schemas.microsoft.com/office/drawing/2014/main" id="{E65729D1-8485-40ED-86A8-53E092D5F1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2039FF87-F3FB-4469-811B-E3B7D86393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3" name="Text Box 49">
          <a:extLst>
            <a:ext uri="{FF2B5EF4-FFF2-40B4-BE49-F238E27FC236}">
              <a16:creationId xmlns:a16="http://schemas.microsoft.com/office/drawing/2014/main" id="{B4C328FA-C0F1-4142-84C2-42AE8495AB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4" name="Text Box 50">
          <a:extLst>
            <a:ext uri="{FF2B5EF4-FFF2-40B4-BE49-F238E27FC236}">
              <a16:creationId xmlns:a16="http://schemas.microsoft.com/office/drawing/2014/main" id="{343E56E3-E674-4634-85E0-73325788A0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5BF4333D-B03C-40BA-B1E4-8781B3B88C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42FBB600-1808-4008-BA86-0A17D5AC95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7" name="Text Box 55">
          <a:extLst>
            <a:ext uri="{FF2B5EF4-FFF2-40B4-BE49-F238E27FC236}">
              <a16:creationId xmlns:a16="http://schemas.microsoft.com/office/drawing/2014/main" id="{819CC0A5-0D81-4429-B2B8-D8161961B1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8" name="Text Box 56">
          <a:extLst>
            <a:ext uri="{FF2B5EF4-FFF2-40B4-BE49-F238E27FC236}">
              <a16:creationId xmlns:a16="http://schemas.microsoft.com/office/drawing/2014/main" id="{A32F12CF-F1F8-4806-9948-423771FF5A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59" name="Text Box 57">
          <a:extLst>
            <a:ext uri="{FF2B5EF4-FFF2-40B4-BE49-F238E27FC236}">
              <a16:creationId xmlns:a16="http://schemas.microsoft.com/office/drawing/2014/main" id="{8F4F1C04-6D4E-4355-8D8B-6C286E2AC7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0" name="Text Box 58">
          <a:extLst>
            <a:ext uri="{FF2B5EF4-FFF2-40B4-BE49-F238E27FC236}">
              <a16:creationId xmlns:a16="http://schemas.microsoft.com/office/drawing/2014/main" id="{2BC8CF6C-2C5B-4964-AB72-2623F0D5D7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A21985CD-D5F4-4748-BE9C-4D9EDB443C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2" name="Text Box 60">
          <a:extLst>
            <a:ext uri="{FF2B5EF4-FFF2-40B4-BE49-F238E27FC236}">
              <a16:creationId xmlns:a16="http://schemas.microsoft.com/office/drawing/2014/main" id="{92DE04B5-C60D-4774-9CB2-D1AA2DF89D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3" name="Text Box 61">
          <a:extLst>
            <a:ext uri="{FF2B5EF4-FFF2-40B4-BE49-F238E27FC236}">
              <a16:creationId xmlns:a16="http://schemas.microsoft.com/office/drawing/2014/main" id="{B74411A4-32B5-40A2-B8CA-9428971E5E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4" name="Text Box 62">
          <a:extLst>
            <a:ext uri="{FF2B5EF4-FFF2-40B4-BE49-F238E27FC236}">
              <a16:creationId xmlns:a16="http://schemas.microsoft.com/office/drawing/2014/main" id="{C8A5C16B-F88D-457D-896E-C595790F73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5" name="Text Box 63">
          <a:extLst>
            <a:ext uri="{FF2B5EF4-FFF2-40B4-BE49-F238E27FC236}">
              <a16:creationId xmlns:a16="http://schemas.microsoft.com/office/drawing/2014/main" id="{876FF85E-DC4D-4F62-B847-76A57D03AD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6" name="Text Box 64">
          <a:extLst>
            <a:ext uri="{FF2B5EF4-FFF2-40B4-BE49-F238E27FC236}">
              <a16:creationId xmlns:a16="http://schemas.microsoft.com/office/drawing/2014/main" id="{30BE5C03-7D07-4EFD-908D-439EC0CD79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692811F5-61E2-4989-87AB-BD0C26B392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B92F5ECC-0DF7-4236-8A48-B992159DE1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4C2A091F-8AAB-42A1-8C36-7844CA5E6B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6478CC85-2D68-4C7C-837F-9C4DC3ADBCA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350CF23F-54B9-41A3-A40B-21492B8DA4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538888C7-457D-4844-B5DD-2EBFAE79C9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A38F77E4-E697-4CD1-9A70-071AE861BE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1906537A-C499-4934-A7C6-30E71DF7F7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67ADF312-FE73-4DCC-B4A9-A7EA606F66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D8E49D37-0030-48DB-BD79-BBD470491C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7" name="Text Box 77">
          <a:extLst>
            <a:ext uri="{FF2B5EF4-FFF2-40B4-BE49-F238E27FC236}">
              <a16:creationId xmlns:a16="http://schemas.microsoft.com/office/drawing/2014/main" id="{7980FA6C-691B-45B8-AB47-924F581F53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8" name="Text Box 78">
          <a:extLst>
            <a:ext uri="{FF2B5EF4-FFF2-40B4-BE49-F238E27FC236}">
              <a16:creationId xmlns:a16="http://schemas.microsoft.com/office/drawing/2014/main" id="{A64A1551-18D1-4F30-9ACC-5D398D3EB6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79" name="Text Box 80">
          <a:extLst>
            <a:ext uri="{FF2B5EF4-FFF2-40B4-BE49-F238E27FC236}">
              <a16:creationId xmlns:a16="http://schemas.microsoft.com/office/drawing/2014/main" id="{F41989C6-825B-4279-9F1A-11DF4A3201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0" name="Text Box 81">
          <a:extLst>
            <a:ext uri="{FF2B5EF4-FFF2-40B4-BE49-F238E27FC236}">
              <a16:creationId xmlns:a16="http://schemas.microsoft.com/office/drawing/2014/main" id="{E9F2D6C4-0AAD-44F4-A7AE-864EE11DE1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31527384-2131-4047-93F8-592077893F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2" name="Text Box 40">
          <a:extLst>
            <a:ext uri="{FF2B5EF4-FFF2-40B4-BE49-F238E27FC236}">
              <a16:creationId xmlns:a16="http://schemas.microsoft.com/office/drawing/2014/main" id="{CD0C30CE-4939-4478-83FB-C91602ADB1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45C554AA-2C32-4268-9768-C1239538D9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4" name="Text Box 42">
          <a:extLst>
            <a:ext uri="{FF2B5EF4-FFF2-40B4-BE49-F238E27FC236}">
              <a16:creationId xmlns:a16="http://schemas.microsoft.com/office/drawing/2014/main" id="{C411B5A3-B4DA-41B5-9C32-C42180C063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FCB9486E-65E3-495E-A256-4F3F4C9843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61A1A4DE-8211-4655-AB71-5388C6D9F8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BFA2D195-38A0-43FD-9F26-9F99BE8B9A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43EC8715-F7BA-43D7-87BF-AC26D8140A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39D59806-64D9-4FA3-A2CE-1A05F9B3CC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0" name="Text Box 48">
          <a:extLst>
            <a:ext uri="{FF2B5EF4-FFF2-40B4-BE49-F238E27FC236}">
              <a16:creationId xmlns:a16="http://schemas.microsoft.com/office/drawing/2014/main" id="{EEF0F6E4-4B06-4A39-B54A-5E9107423B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1" name="Text Box 55">
          <a:extLst>
            <a:ext uri="{FF2B5EF4-FFF2-40B4-BE49-F238E27FC236}">
              <a16:creationId xmlns:a16="http://schemas.microsoft.com/office/drawing/2014/main" id="{8D0996B5-F9C8-4B24-9811-EEDCCADEDA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2" name="Text Box 56">
          <a:extLst>
            <a:ext uri="{FF2B5EF4-FFF2-40B4-BE49-F238E27FC236}">
              <a16:creationId xmlns:a16="http://schemas.microsoft.com/office/drawing/2014/main" id="{9FDD8D33-467C-40DC-8DD9-8F7A03171A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3" name="Text Box 57">
          <a:extLst>
            <a:ext uri="{FF2B5EF4-FFF2-40B4-BE49-F238E27FC236}">
              <a16:creationId xmlns:a16="http://schemas.microsoft.com/office/drawing/2014/main" id="{65FC6604-3F67-4BD1-AAEB-97E29413FA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4" name="Text Box 58">
          <a:extLst>
            <a:ext uri="{FF2B5EF4-FFF2-40B4-BE49-F238E27FC236}">
              <a16:creationId xmlns:a16="http://schemas.microsoft.com/office/drawing/2014/main" id="{BB573FC3-BA8C-4612-9CA2-FAB6C45EAE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FC776EAA-AD38-4F3F-9C1A-72E58FFE7F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6" name="Text Box 60">
          <a:extLst>
            <a:ext uri="{FF2B5EF4-FFF2-40B4-BE49-F238E27FC236}">
              <a16:creationId xmlns:a16="http://schemas.microsoft.com/office/drawing/2014/main" id="{AB0AB330-ACCF-4569-B561-BC775E45EA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7" name="Text Box 61">
          <a:extLst>
            <a:ext uri="{FF2B5EF4-FFF2-40B4-BE49-F238E27FC236}">
              <a16:creationId xmlns:a16="http://schemas.microsoft.com/office/drawing/2014/main" id="{A648BDBB-4694-4F3F-9FFC-939AA7C4BB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8" name="Text Box 62">
          <a:extLst>
            <a:ext uri="{FF2B5EF4-FFF2-40B4-BE49-F238E27FC236}">
              <a16:creationId xmlns:a16="http://schemas.microsoft.com/office/drawing/2014/main" id="{D3F00D3E-05C5-4538-8F54-56EEC1AB33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1B53B88B-6C6C-48EA-9217-3AC936C62E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0" name="Text Box 64">
          <a:extLst>
            <a:ext uri="{FF2B5EF4-FFF2-40B4-BE49-F238E27FC236}">
              <a16:creationId xmlns:a16="http://schemas.microsoft.com/office/drawing/2014/main" id="{58976ACB-7A18-4691-A998-E99F9538AE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1" name="Text Box 66">
          <a:extLst>
            <a:ext uri="{FF2B5EF4-FFF2-40B4-BE49-F238E27FC236}">
              <a16:creationId xmlns:a16="http://schemas.microsoft.com/office/drawing/2014/main" id="{7C0E9528-F4EE-420D-89A4-01D0598FE7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2" name="Text Box 67">
          <a:extLst>
            <a:ext uri="{FF2B5EF4-FFF2-40B4-BE49-F238E27FC236}">
              <a16:creationId xmlns:a16="http://schemas.microsoft.com/office/drawing/2014/main" id="{4DA15F09-0A7D-4715-ABA1-80B6EF8BC2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DCA5FCB6-0511-468B-9E0B-B535B8E19A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75C2CD9B-7ACD-43CA-9A88-605EA83F2C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E6E7AAED-A13D-401F-80AB-02C3CCA997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13D1AFC6-A0AA-415C-91A1-7CDCC5F8CE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17C0917A-8D86-49F9-A3A9-55A52B5F9B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F604E724-D4BD-4AB8-BE09-92EC1819E9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09" name="Text Box 74">
          <a:extLst>
            <a:ext uri="{FF2B5EF4-FFF2-40B4-BE49-F238E27FC236}">
              <a16:creationId xmlns:a16="http://schemas.microsoft.com/office/drawing/2014/main" id="{DF512F29-F1E4-4D20-A54C-7C8990FB7F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0" name="Text Box 75">
          <a:extLst>
            <a:ext uri="{FF2B5EF4-FFF2-40B4-BE49-F238E27FC236}">
              <a16:creationId xmlns:a16="http://schemas.microsoft.com/office/drawing/2014/main" id="{D708E8B2-B227-4625-9B88-5A5A2F3018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1" name="Text Box 77">
          <a:extLst>
            <a:ext uri="{FF2B5EF4-FFF2-40B4-BE49-F238E27FC236}">
              <a16:creationId xmlns:a16="http://schemas.microsoft.com/office/drawing/2014/main" id="{3E6F9474-C37A-4395-8243-C59D53E34D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2" name="Text Box 78">
          <a:extLst>
            <a:ext uri="{FF2B5EF4-FFF2-40B4-BE49-F238E27FC236}">
              <a16:creationId xmlns:a16="http://schemas.microsoft.com/office/drawing/2014/main" id="{E700812B-C390-4E8C-9217-BFA666E975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EF4ADDC1-4CD5-42B4-BE57-A6053A0867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4" name="Text Box 81">
          <a:extLst>
            <a:ext uri="{FF2B5EF4-FFF2-40B4-BE49-F238E27FC236}">
              <a16:creationId xmlns:a16="http://schemas.microsoft.com/office/drawing/2014/main" id="{218F6D39-A7AE-41FC-B5D3-B13390F134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B52C97C0-A723-40DF-B8E0-424F52CD99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6" name="Text Box 40">
          <a:extLst>
            <a:ext uri="{FF2B5EF4-FFF2-40B4-BE49-F238E27FC236}">
              <a16:creationId xmlns:a16="http://schemas.microsoft.com/office/drawing/2014/main" id="{0D892039-4776-4C51-9DA3-65AD4CB4B3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7" name="Text Box 41">
          <a:extLst>
            <a:ext uri="{FF2B5EF4-FFF2-40B4-BE49-F238E27FC236}">
              <a16:creationId xmlns:a16="http://schemas.microsoft.com/office/drawing/2014/main" id="{504E6562-C22A-466C-8B55-710FE8C1C0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8" name="Text Box 42">
          <a:extLst>
            <a:ext uri="{FF2B5EF4-FFF2-40B4-BE49-F238E27FC236}">
              <a16:creationId xmlns:a16="http://schemas.microsoft.com/office/drawing/2014/main" id="{FD18A82F-21BF-4E0B-A582-FF2C20E5A5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663EE1A4-4C49-48A3-A646-6E846789C1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0" name="Text Box 44">
          <a:extLst>
            <a:ext uri="{FF2B5EF4-FFF2-40B4-BE49-F238E27FC236}">
              <a16:creationId xmlns:a16="http://schemas.microsoft.com/office/drawing/2014/main" id="{003B40FC-68FB-4702-8FAA-7D0D33173B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1" name="Text Box 45">
          <a:extLst>
            <a:ext uri="{FF2B5EF4-FFF2-40B4-BE49-F238E27FC236}">
              <a16:creationId xmlns:a16="http://schemas.microsoft.com/office/drawing/2014/main" id="{7786B729-5B87-4AD9-A221-045C19984F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3BB550B8-B4E7-45CF-B06C-D37C96EAD1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3" name="Text Box 47">
          <a:extLst>
            <a:ext uri="{FF2B5EF4-FFF2-40B4-BE49-F238E27FC236}">
              <a16:creationId xmlns:a16="http://schemas.microsoft.com/office/drawing/2014/main" id="{84BC5ECF-E183-49E7-B775-3654755629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4" name="Text Box 48">
          <a:extLst>
            <a:ext uri="{FF2B5EF4-FFF2-40B4-BE49-F238E27FC236}">
              <a16:creationId xmlns:a16="http://schemas.microsoft.com/office/drawing/2014/main" id="{879BE299-11E1-4E51-AE61-CE1DE7349C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5" name="Text Box 55">
          <a:extLst>
            <a:ext uri="{FF2B5EF4-FFF2-40B4-BE49-F238E27FC236}">
              <a16:creationId xmlns:a16="http://schemas.microsoft.com/office/drawing/2014/main" id="{7F23B939-D41E-4B3D-A39D-BBCF39FBBB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6" name="Text Box 56">
          <a:extLst>
            <a:ext uri="{FF2B5EF4-FFF2-40B4-BE49-F238E27FC236}">
              <a16:creationId xmlns:a16="http://schemas.microsoft.com/office/drawing/2014/main" id="{405B6947-3B67-4482-AB98-D9F141CE2B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7" name="Text Box 57">
          <a:extLst>
            <a:ext uri="{FF2B5EF4-FFF2-40B4-BE49-F238E27FC236}">
              <a16:creationId xmlns:a16="http://schemas.microsoft.com/office/drawing/2014/main" id="{43BCACE4-CCEF-4A76-9BBE-ED0B636D25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8" name="Text Box 58">
          <a:extLst>
            <a:ext uri="{FF2B5EF4-FFF2-40B4-BE49-F238E27FC236}">
              <a16:creationId xmlns:a16="http://schemas.microsoft.com/office/drawing/2014/main" id="{3ADC3ABB-A703-43A1-9EB6-BD84125159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75DE9B4E-36D9-4E18-9DC4-F444D55749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0" name="Text Box 60">
          <a:extLst>
            <a:ext uri="{FF2B5EF4-FFF2-40B4-BE49-F238E27FC236}">
              <a16:creationId xmlns:a16="http://schemas.microsoft.com/office/drawing/2014/main" id="{91848122-30F2-4B70-AB0A-4B6556D941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1" name="Text Box 61">
          <a:extLst>
            <a:ext uri="{FF2B5EF4-FFF2-40B4-BE49-F238E27FC236}">
              <a16:creationId xmlns:a16="http://schemas.microsoft.com/office/drawing/2014/main" id="{4C61D123-DD89-48C7-8A35-36416967A9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2" name="Text Box 62">
          <a:extLst>
            <a:ext uri="{FF2B5EF4-FFF2-40B4-BE49-F238E27FC236}">
              <a16:creationId xmlns:a16="http://schemas.microsoft.com/office/drawing/2014/main" id="{904C08C3-884A-481B-BE8B-4F6C20C0C4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id="{5A70C951-1FBC-42DC-AB29-0AD0F874C8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4" name="Text Box 64">
          <a:extLst>
            <a:ext uri="{FF2B5EF4-FFF2-40B4-BE49-F238E27FC236}">
              <a16:creationId xmlns:a16="http://schemas.microsoft.com/office/drawing/2014/main" id="{B4577A18-1CAB-43D6-8663-2FA780647B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5" name="Text Box 66">
          <a:extLst>
            <a:ext uri="{FF2B5EF4-FFF2-40B4-BE49-F238E27FC236}">
              <a16:creationId xmlns:a16="http://schemas.microsoft.com/office/drawing/2014/main" id="{F50C99EB-C289-4248-AC97-389900C544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6" name="Text Box 67">
          <a:extLst>
            <a:ext uri="{FF2B5EF4-FFF2-40B4-BE49-F238E27FC236}">
              <a16:creationId xmlns:a16="http://schemas.microsoft.com/office/drawing/2014/main" id="{257CAFA7-B619-4B8F-8B86-5425ED073E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7" name="Text Box 68">
          <a:extLst>
            <a:ext uri="{FF2B5EF4-FFF2-40B4-BE49-F238E27FC236}">
              <a16:creationId xmlns:a16="http://schemas.microsoft.com/office/drawing/2014/main" id="{20858508-8D9D-437F-AF60-E6465E7F3A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8" name="Text Box 69">
          <a:extLst>
            <a:ext uri="{FF2B5EF4-FFF2-40B4-BE49-F238E27FC236}">
              <a16:creationId xmlns:a16="http://schemas.microsoft.com/office/drawing/2014/main" id="{A595FD00-DDFF-40C6-A0BE-B8E4398033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39" name="Text Box 70">
          <a:extLst>
            <a:ext uri="{FF2B5EF4-FFF2-40B4-BE49-F238E27FC236}">
              <a16:creationId xmlns:a16="http://schemas.microsoft.com/office/drawing/2014/main" id="{0A4FC065-06EB-4C5C-A8FC-472DEB9630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0" name="Text Box 71">
          <a:extLst>
            <a:ext uri="{FF2B5EF4-FFF2-40B4-BE49-F238E27FC236}">
              <a16:creationId xmlns:a16="http://schemas.microsoft.com/office/drawing/2014/main" id="{3C5AA39A-6F1B-4DC1-984C-76E2382E60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1" name="Text Box 72">
          <a:extLst>
            <a:ext uri="{FF2B5EF4-FFF2-40B4-BE49-F238E27FC236}">
              <a16:creationId xmlns:a16="http://schemas.microsoft.com/office/drawing/2014/main" id="{5109336A-3565-45D1-87CD-59F84DBE7E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2" name="Text Box 73">
          <a:extLst>
            <a:ext uri="{FF2B5EF4-FFF2-40B4-BE49-F238E27FC236}">
              <a16:creationId xmlns:a16="http://schemas.microsoft.com/office/drawing/2014/main" id="{4B11A979-C4FC-45DE-B08F-87A0FE0A21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3" name="Text Box 74">
          <a:extLst>
            <a:ext uri="{FF2B5EF4-FFF2-40B4-BE49-F238E27FC236}">
              <a16:creationId xmlns:a16="http://schemas.microsoft.com/office/drawing/2014/main" id="{551C9FAE-5EAA-4162-A179-E87556E423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4" name="Text Box 75">
          <a:extLst>
            <a:ext uri="{FF2B5EF4-FFF2-40B4-BE49-F238E27FC236}">
              <a16:creationId xmlns:a16="http://schemas.microsoft.com/office/drawing/2014/main" id="{BB68D1AB-C7AF-4A8D-A6BA-9AE06D0167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DAC56D4A-93D2-4A5B-B887-34DF7E9A57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3CEC1725-0E13-4575-8F8E-63ACAA530C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7" name="Text Box 80">
          <a:extLst>
            <a:ext uri="{FF2B5EF4-FFF2-40B4-BE49-F238E27FC236}">
              <a16:creationId xmlns:a16="http://schemas.microsoft.com/office/drawing/2014/main" id="{C8021814-C390-45DE-B7C0-059B3FC282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8" name="Text Box 81">
          <a:extLst>
            <a:ext uri="{FF2B5EF4-FFF2-40B4-BE49-F238E27FC236}">
              <a16:creationId xmlns:a16="http://schemas.microsoft.com/office/drawing/2014/main" id="{2916E684-51C4-4311-B53E-8FEB69707C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1A9372A4-2CC2-47B9-AF35-FA8AADE88B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0" name="Text Box 40">
          <a:extLst>
            <a:ext uri="{FF2B5EF4-FFF2-40B4-BE49-F238E27FC236}">
              <a16:creationId xmlns:a16="http://schemas.microsoft.com/office/drawing/2014/main" id="{DC8170D5-24DC-4456-9775-184E316626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7E17D963-2742-4208-BD89-26A45CCFDB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2" name="Text Box 42">
          <a:extLst>
            <a:ext uri="{FF2B5EF4-FFF2-40B4-BE49-F238E27FC236}">
              <a16:creationId xmlns:a16="http://schemas.microsoft.com/office/drawing/2014/main" id="{E1BBAE5B-2711-4C48-A07C-2F3070C5DE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3" name="Text Box 43">
          <a:extLst>
            <a:ext uri="{FF2B5EF4-FFF2-40B4-BE49-F238E27FC236}">
              <a16:creationId xmlns:a16="http://schemas.microsoft.com/office/drawing/2014/main" id="{B300A5D2-C7D8-460D-9557-BDB3AE315F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4" name="Text Box 44">
          <a:extLst>
            <a:ext uri="{FF2B5EF4-FFF2-40B4-BE49-F238E27FC236}">
              <a16:creationId xmlns:a16="http://schemas.microsoft.com/office/drawing/2014/main" id="{93B24EE9-3058-429E-B798-7C4CB4FAFA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5" name="Text Box 45">
          <a:extLst>
            <a:ext uri="{FF2B5EF4-FFF2-40B4-BE49-F238E27FC236}">
              <a16:creationId xmlns:a16="http://schemas.microsoft.com/office/drawing/2014/main" id="{54AA9027-5A4E-4061-9F81-5AEB19B917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BFF373F0-59FB-41EC-A121-958021B2BD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7" name="Text Box 47">
          <a:extLst>
            <a:ext uri="{FF2B5EF4-FFF2-40B4-BE49-F238E27FC236}">
              <a16:creationId xmlns:a16="http://schemas.microsoft.com/office/drawing/2014/main" id="{73F5D372-B216-438D-BDD4-8263462DE8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8" name="Text Box 48">
          <a:extLst>
            <a:ext uri="{FF2B5EF4-FFF2-40B4-BE49-F238E27FC236}">
              <a16:creationId xmlns:a16="http://schemas.microsoft.com/office/drawing/2014/main" id="{BC95E2C4-5C21-4919-ACF1-08DC546739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59" name="Text Box 55">
          <a:extLst>
            <a:ext uri="{FF2B5EF4-FFF2-40B4-BE49-F238E27FC236}">
              <a16:creationId xmlns:a16="http://schemas.microsoft.com/office/drawing/2014/main" id="{6EF14EA6-F3E5-4555-8984-84D329F73E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0" name="Text Box 56">
          <a:extLst>
            <a:ext uri="{FF2B5EF4-FFF2-40B4-BE49-F238E27FC236}">
              <a16:creationId xmlns:a16="http://schemas.microsoft.com/office/drawing/2014/main" id="{84EB04C7-6CA6-4CFC-8CA9-B8E9B26948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1" name="Text Box 57">
          <a:extLst>
            <a:ext uri="{FF2B5EF4-FFF2-40B4-BE49-F238E27FC236}">
              <a16:creationId xmlns:a16="http://schemas.microsoft.com/office/drawing/2014/main" id="{38B6AE68-2CE7-4D1D-AC0F-5CBC71D6DB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2" name="Text Box 58">
          <a:extLst>
            <a:ext uri="{FF2B5EF4-FFF2-40B4-BE49-F238E27FC236}">
              <a16:creationId xmlns:a16="http://schemas.microsoft.com/office/drawing/2014/main" id="{A2A2212C-35C5-492A-B83B-671B914934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4CB93BFA-8865-48E6-8C19-EC0574B726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4" name="Text Box 60">
          <a:extLst>
            <a:ext uri="{FF2B5EF4-FFF2-40B4-BE49-F238E27FC236}">
              <a16:creationId xmlns:a16="http://schemas.microsoft.com/office/drawing/2014/main" id="{1D5E0A70-92AD-43E9-8711-E8AA9C00C8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5" name="Text Box 61">
          <a:extLst>
            <a:ext uri="{FF2B5EF4-FFF2-40B4-BE49-F238E27FC236}">
              <a16:creationId xmlns:a16="http://schemas.microsoft.com/office/drawing/2014/main" id="{03939812-3C7D-4495-B865-939BDE4D81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6" name="Text Box 62">
          <a:extLst>
            <a:ext uri="{FF2B5EF4-FFF2-40B4-BE49-F238E27FC236}">
              <a16:creationId xmlns:a16="http://schemas.microsoft.com/office/drawing/2014/main" id="{8BD27BE7-2305-423A-A508-8200CEBDFA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907D57F6-D406-4540-93A9-B30F85A0E2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8" name="Text Box 64">
          <a:extLst>
            <a:ext uri="{FF2B5EF4-FFF2-40B4-BE49-F238E27FC236}">
              <a16:creationId xmlns:a16="http://schemas.microsoft.com/office/drawing/2014/main" id="{4652070E-2782-4BA3-AE0F-848FDB7513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69" name="Text Box 66">
          <a:extLst>
            <a:ext uri="{FF2B5EF4-FFF2-40B4-BE49-F238E27FC236}">
              <a16:creationId xmlns:a16="http://schemas.microsoft.com/office/drawing/2014/main" id="{5F53A44F-0382-4699-823B-CE9CF645F0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0" name="Text Box 67">
          <a:extLst>
            <a:ext uri="{FF2B5EF4-FFF2-40B4-BE49-F238E27FC236}">
              <a16:creationId xmlns:a16="http://schemas.microsoft.com/office/drawing/2014/main" id="{1E188DF2-04C3-4E97-A0A8-1EF28E7240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1" name="Text Box 68">
          <a:extLst>
            <a:ext uri="{FF2B5EF4-FFF2-40B4-BE49-F238E27FC236}">
              <a16:creationId xmlns:a16="http://schemas.microsoft.com/office/drawing/2014/main" id="{753B5632-C2C5-4168-9988-6A7AEDDAC5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2" name="Text Box 69">
          <a:extLst>
            <a:ext uri="{FF2B5EF4-FFF2-40B4-BE49-F238E27FC236}">
              <a16:creationId xmlns:a16="http://schemas.microsoft.com/office/drawing/2014/main" id="{5E950ECB-BBDD-42CB-8C7F-2F9F61EED7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3" name="Text Box 70">
          <a:extLst>
            <a:ext uri="{FF2B5EF4-FFF2-40B4-BE49-F238E27FC236}">
              <a16:creationId xmlns:a16="http://schemas.microsoft.com/office/drawing/2014/main" id="{4C93475B-1051-4995-B277-32B922898D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4" name="Text Box 71">
          <a:extLst>
            <a:ext uri="{FF2B5EF4-FFF2-40B4-BE49-F238E27FC236}">
              <a16:creationId xmlns:a16="http://schemas.microsoft.com/office/drawing/2014/main" id="{F25B9DA8-3B87-4C2F-81C6-01C3543989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5" name="Text Box 72">
          <a:extLst>
            <a:ext uri="{FF2B5EF4-FFF2-40B4-BE49-F238E27FC236}">
              <a16:creationId xmlns:a16="http://schemas.microsoft.com/office/drawing/2014/main" id="{2A68629E-6D49-4BA3-AC03-328C2C4A94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6" name="Text Box 73">
          <a:extLst>
            <a:ext uri="{FF2B5EF4-FFF2-40B4-BE49-F238E27FC236}">
              <a16:creationId xmlns:a16="http://schemas.microsoft.com/office/drawing/2014/main" id="{A018599E-F860-4A36-863F-86CBD04A20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7" name="Text Box 74">
          <a:extLst>
            <a:ext uri="{FF2B5EF4-FFF2-40B4-BE49-F238E27FC236}">
              <a16:creationId xmlns:a16="http://schemas.microsoft.com/office/drawing/2014/main" id="{AAC23C0F-E50F-4A23-83FA-2A57528374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8" name="Text Box 75">
          <a:extLst>
            <a:ext uri="{FF2B5EF4-FFF2-40B4-BE49-F238E27FC236}">
              <a16:creationId xmlns:a16="http://schemas.microsoft.com/office/drawing/2014/main" id="{404E8313-C6D0-4F9B-A244-25AA64F623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79" name="Text Box 77">
          <a:extLst>
            <a:ext uri="{FF2B5EF4-FFF2-40B4-BE49-F238E27FC236}">
              <a16:creationId xmlns:a16="http://schemas.microsoft.com/office/drawing/2014/main" id="{FF6D0206-41FA-417B-B153-29B7170136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0" name="Text Box 78">
          <a:extLst>
            <a:ext uri="{FF2B5EF4-FFF2-40B4-BE49-F238E27FC236}">
              <a16:creationId xmlns:a16="http://schemas.microsoft.com/office/drawing/2014/main" id="{86229B7C-63FA-425D-AF53-8187CF1DD6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1" name="Text Box 80">
          <a:extLst>
            <a:ext uri="{FF2B5EF4-FFF2-40B4-BE49-F238E27FC236}">
              <a16:creationId xmlns:a16="http://schemas.microsoft.com/office/drawing/2014/main" id="{4AA9355C-6B13-4C42-90D1-FB76AF37FD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1D3CD89B-E88F-4D69-B6DB-44488BB912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9E0B83BE-405E-4204-99BD-CC09D3872B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4" name="Text Box 10">
          <a:extLst>
            <a:ext uri="{FF2B5EF4-FFF2-40B4-BE49-F238E27FC236}">
              <a16:creationId xmlns:a16="http://schemas.microsoft.com/office/drawing/2014/main" id="{EF83E309-6AFE-4C5C-833B-68F69426D6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5" name="Text Box 11">
          <a:extLst>
            <a:ext uri="{FF2B5EF4-FFF2-40B4-BE49-F238E27FC236}">
              <a16:creationId xmlns:a16="http://schemas.microsoft.com/office/drawing/2014/main" id="{5B7D8224-909A-4F1D-95B0-3712FCA5F7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6" name="Text Box 12">
          <a:extLst>
            <a:ext uri="{FF2B5EF4-FFF2-40B4-BE49-F238E27FC236}">
              <a16:creationId xmlns:a16="http://schemas.microsoft.com/office/drawing/2014/main" id="{790688A5-ADF5-4DA1-B54F-F6786E6DB9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7" name="Text Box 49">
          <a:extLst>
            <a:ext uri="{FF2B5EF4-FFF2-40B4-BE49-F238E27FC236}">
              <a16:creationId xmlns:a16="http://schemas.microsoft.com/office/drawing/2014/main" id="{722D0CF1-2F2C-407C-AB46-D63929AEE3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8" name="Text Box 50">
          <a:extLst>
            <a:ext uri="{FF2B5EF4-FFF2-40B4-BE49-F238E27FC236}">
              <a16:creationId xmlns:a16="http://schemas.microsoft.com/office/drawing/2014/main" id="{D2682130-1A6A-4704-A4C8-AD9FD8593E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B4DAB23A-84A5-4DE7-B29C-C6D9B06469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9041F812-EE6B-4F26-B938-B6BE9FBEC1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20731DDE-DAFA-4655-BBD1-4392F86837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2" name="Text Box 40">
          <a:extLst>
            <a:ext uri="{FF2B5EF4-FFF2-40B4-BE49-F238E27FC236}">
              <a16:creationId xmlns:a16="http://schemas.microsoft.com/office/drawing/2014/main" id="{018829EE-EDEF-4FDA-A8B7-DBD3C0A41F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3" name="Text Box 41">
          <a:extLst>
            <a:ext uri="{FF2B5EF4-FFF2-40B4-BE49-F238E27FC236}">
              <a16:creationId xmlns:a16="http://schemas.microsoft.com/office/drawing/2014/main" id="{4670BD89-C346-4BB3-9D0A-E924973C34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D138D96E-6E03-4E4D-BCEF-CE659A7328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18DF8087-0FAD-4284-B8A2-73C4591231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6" name="Text Box 44">
          <a:extLst>
            <a:ext uri="{FF2B5EF4-FFF2-40B4-BE49-F238E27FC236}">
              <a16:creationId xmlns:a16="http://schemas.microsoft.com/office/drawing/2014/main" id="{8AD052DC-3229-4596-91DF-1363BD9277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7" name="Text Box 45">
          <a:extLst>
            <a:ext uri="{FF2B5EF4-FFF2-40B4-BE49-F238E27FC236}">
              <a16:creationId xmlns:a16="http://schemas.microsoft.com/office/drawing/2014/main" id="{906441A1-E224-4518-B240-2733DF93DF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FD8C33ED-9C96-4AA5-8CEF-E569063FDC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099" name="Text Box 47">
          <a:extLst>
            <a:ext uri="{FF2B5EF4-FFF2-40B4-BE49-F238E27FC236}">
              <a16:creationId xmlns:a16="http://schemas.microsoft.com/office/drawing/2014/main" id="{1C81CC99-FB24-410D-A9A9-BC85E9E938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0" name="Text Box 48">
          <a:extLst>
            <a:ext uri="{FF2B5EF4-FFF2-40B4-BE49-F238E27FC236}">
              <a16:creationId xmlns:a16="http://schemas.microsoft.com/office/drawing/2014/main" id="{AAA750B7-CAF5-403A-A742-5CF6935270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1" name="Text Box 55">
          <a:extLst>
            <a:ext uri="{FF2B5EF4-FFF2-40B4-BE49-F238E27FC236}">
              <a16:creationId xmlns:a16="http://schemas.microsoft.com/office/drawing/2014/main" id="{B14EBB92-7EA9-47C7-8A9C-5AE14AD80E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2" name="Text Box 56">
          <a:extLst>
            <a:ext uri="{FF2B5EF4-FFF2-40B4-BE49-F238E27FC236}">
              <a16:creationId xmlns:a16="http://schemas.microsoft.com/office/drawing/2014/main" id="{A9B2B863-20B6-4F57-83CF-9CC6C7944C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3" name="Text Box 57">
          <a:extLst>
            <a:ext uri="{FF2B5EF4-FFF2-40B4-BE49-F238E27FC236}">
              <a16:creationId xmlns:a16="http://schemas.microsoft.com/office/drawing/2014/main" id="{95C8CCC8-D5D7-4D76-ACD6-EAF5879425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4" name="Text Box 58">
          <a:extLst>
            <a:ext uri="{FF2B5EF4-FFF2-40B4-BE49-F238E27FC236}">
              <a16:creationId xmlns:a16="http://schemas.microsoft.com/office/drawing/2014/main" id="{0665BAEA-E478-4643-95A6-442E7750E8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D840291C-1C2A-420A-8201-4BF24A504F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6" name="Text Box 60">
          <a:extLst>
            <a:ext uri="{FF2B5EF4-FFF2-40B4-BE49-F238E27FC236}">
              <a16:creationId xmlns:a16="http://schemas.microsoft.com/office/drawing/2014/main" id="{7D180725-D8C5-4118-AD21-B07119AD36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7" name="Text Box 61">
          <a:extLst>
            <a:ext uri="{FF2B5EF4-FFF2-40B4-BE49-F238E27FC236}">
              <a16:creationId xmlns:a16="http://schemas.microsoft.com/office/drawing/2014/main" id="{10C1A9EB-9600-4872-8538-758479BE60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8" name="Text Box 62">
          <a:extLst>
            <a:ext uri="{FF2B5EF4-FFF2-40B4-BE49-F238E27FC236}">
              <a16:creationId xmlns:a16="http://schemas.microsoft.com/office/drawing/2014/main" id="{E2FB8859-CDCA-44FB-A86B-85358E1054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207EFF12-C70E-473F-81CC-B43E7F4F8E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0" name="Text Box 64">
          <a:extLst>
            <a:ext uri="{FF2B5EF4-FFF2-40B4-BE49-F238E27FC236}">
              <a16:creationId xmlns:a16="http://schemas.microsoft.com/office/drawing/2014/main" id="{93101C96-EB0C-4854-A6F8-FD5066B6C7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1" name="Text Box 66">
          <a:extLst>
            <a:ext uri="{FF2B5EF4-FFF2-40B4-BE49-F238E27FC236}">
              <a16:creationId xmlns:a16="http://schemas.microsoft.com/office/drawing/2014/main" id="{1C325E86-61AC-43A6-8DED-F93CFC28D4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2" name="Text Box 67">
          <a:extLst>
            <a:ext uri="{FF2B5EF4-FFF2-40B4-BE49-F238E27FC236}">
              <a16:creationId xmlns:a16="http://schemas.microsoft.com/office/drawing/2014/main" id="{7ED8260C-05AE-474E-AF43-603CDD6231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3" name="Text Box 68">
          <a:extLst>
            <a:ext uri="{FF2B5EF4-FFF2-40B4-BE49-F238E27FC236}">
              <a16:creationId xmlns:a16="http://schemas.microsoft.com/office/drawing/2014/main" id="{C6380492-5D0C-433C-8A9B-56FBCCF49D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4" name="Text Box 69">
          <a:extLst>
            <a:ext uri="{FF2B5EF4-FFF2-40B4-BE49-F238E27FC236}">
              <a16:creationId xmlns:a16="http://schemas.microsoft.com/office/drawing/2014/main" id="{34E7429A-EE52-4E06-B5B4-39E1F7FDB3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5" name="Text Box 70">
          <a:extLst>
            <a:ext uri="{FF2B5EF4-FFF2-40B4-BE49-F238E27FC236}">
              <a16:creationId xmlns:a16="http://schemas.microsoft.com/office/drawing/2014/main" id="{B7EDA332-E0E8-4495-85D7-4ABA45D9B6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6" name="Text Box 71">
          <a:extLst>
            <a:ext uri="{FF2B5EF4-FFF2-40B4-BE49-F238E27FC236}">
              <a16:creationId xmlns:a16="http://schemas.microsoft.com/office/drawing/2014/main" id="{E14055BE-EA77-4DBD-AC16-D344B73C51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7" name="Text Box 72">
          <a:extLst>
            <a:ext uri="{FF2B5EF4-FFF2-40B4-BE49-F238E27FC236}">
              <a16:creationId xmlns:a16="http://schemas.microsoft.com/office/drawing/2014/main" id="{5663FB91-B03C-49E8-A33C-BEC1D98B9C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8" name="Text Box 73">
          <a:extLst>
            <a:ext uri="{FF2B5EF4-FFF2-40B4-BE49-F238E27FC236}">
              <a16:creationId xmlns:a16="http://schemas.microsoft.com/office/drawing/2014/main" id="{EF6C67DC-13EF-4C61-8859-DF158047BF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19" name="Text Box 74">
          <a:extLst>
            <a:ext uri="{FF2B5EF4-FFF2-40B4-BE49-F238E27FC236}">
              <a16:creationId xmlns:a16="http://schemas.microsoft.com/office/drawing/2014/main" id="{C6F9DA21-93DA-4D09-A543-32A50DEEA1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0" name="Text Box 75">
          <a:extLst>
            <a:ext uri="{FF2B5EF4-FFF2-40B4-BE49-F238E27FC236}">
              <a16:creationId xmlns:a16="http://schemas.microsoft.com/office/drawing/2014/main" id="{D9D8BA6F-4352-4643-9C09-5D2BB761DC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1" name="Text Box 77">
          <a:extLst>
            <a:ext uri="{FF2B5EF4-FFF2-40B4-BE49-F238E27FC236}">
              <a16:creationId xmlns:a16="http://schemas.microsoft.com/office/drawing/2014/main" id="{3F4DF2ED-5B70-465A-9781-6AD571BDB7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2" name="Text Box 78">
          <a:extLst>
            <a:ext uri="{FF2B5EF4-FFF2-40B4-BE49-F238E27FC236}">
              <a16:creationId xmlns:a16="http://schemas.microsoft.com/office/drawing/2014/main" id="{E7AFAAFA-C34B-4933-A2AD-6EF758DE4D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3" name="Text Box 80">
          <a:extLst>
            <a:ext uri="{FF2B5EF4-FFF2-40B4-BE49-F238E27FC236}">
              <a16:creationId xmlns:a16="http://schemas.microsoft.com/office/drawing/2014/main" id="{9A418A75-5A6B-4A9D-A602-1A0C016F8F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4" name="Text Box 81">
          <a:extLst>
            <a:ext uri="{FF2B5EF4-FFF2-40B4-BE49-F238E27FC236}">
              <a16:creationId xmlns:a16="http://schemas.microsoft.com/office/drawing/2014/main" id="{58819D98-483B-463E-B69A-D9F54BF7E6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C7C2E3BC-6E4B-43ED-A05E-69C7900212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6" name="Text Box 40">
          <a:extLst>
            <a:ext uri="{FF2B5EF4-FFF2-40B4-BE49-F238E27FC236}">
              <a16:creationId xmlns:a16="http://schemas.microsoft.com/office/drawing/2014/main" id="{C480A8C7-DABA-4A54-BAB3-6F60413F5B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82686396-4F7A-455E-B9B7-497AB98D45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8" name="Text Box 42">
          <a:extLst>
            <a:ext uri="{FF2B5EF4-FFF2-40B4-BE49-F238E27FC236}">
              <a16:creationId xmlns:a16="http://schemas.microsoft.com/office/drawing/2014/main" id="{87DD3F7F-08D1-4DCD-A519-0DB6449A1C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29" name="Text Box 43">
          <a:extLst>
            <a:ext uri="{FF2B5EF4-FFF2-40B4-BE49-F238E27FC236}">
              <a16:creationId xmlns:a16="http://schemas.microsoft.com/office/drawing/2014/main" id="{CCA27F28-EF6D-44D9-9839-40B88A550B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0" name="Text Box 44">
          <a:extLst>
            <a:ext uri="{FF2B5EF4-FFF2-40B4-BE49-F238E27FC236}">
              <a16:creationId xmlns:a16="http://schemas.microsoft.com/office/drawing/2014/main" id="{27B284F5-DF77-4E11-B2FC-BC8006472B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1" name="Text Box 45">
          <a:extLst>
            <a:ext uri="{FF2B5EF4-FFF2-40B4-BE49-F238E27FC236}">
              <a16:creationId xmlns:a16="http://schemas.microsoft.com/office/drawing/2014/main" id="{461ECC7D-3450-4D53-B75E-5F5793CC43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74DEC4F7-A82B-4E9A-AFAF-D19FC2F84E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3" name="Text Box 47">
          <a:extLst>
            <a:ext uri="{FF2B5EF4-FFF2-40B4-BE49-F238E27FC236}">
              <a16:creationId xmlns:a16="http://schemas.microsoft.com/office/drawing/2014/main" id="{232D5B08-DB33-46D5-804A-7921168E4F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4" name="Text Box 48">
          <a:extLst>
            <a:ext uri="{FF2B5EF4-FFF2-40B4-BE49-F238E27FC236}">
              <a16:creationId xmlns:a16="http://schemas.microsoft.com/office/drawing/2014/main" id="{0FCC72E5-DFD3-457C-BFAF-37AA5BC3E0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5" name="Text Box 55">
          <a:extLst>
            <a:ext uri="{FF2B5EF4-FFF2-40B4-BE49-F238E27FC236}">
              <a16:creationId xmlns:a16="http://schemas.microsoft.com/office/drawing/2014/main" id="{F1B2FE7A-3C81-4C17-BBBE-F0F12ECB0A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6" name="Text Box 56">
          <a:extLst>
            <a:ext uri="{FF2B5EF4-FFF2-40B4-BE49-F238E27FC236}">
              <a16:creationId xmlns:a16="http://schemas.microsoft.com/office/drawing/2014/main" id="{4BB4EE97-9235-4D3B-BD24-4D41D41F5C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7" name="Text Box 57">
          <a:extLst>
            <a:ext uri="{FF2B5EF4-FFF2-40B4-BE49-F238E27FC236}">
              <a16:creationId xmlns:a16="http://schemas.microsoft.com/office/drawing/2014/main" id="{3C692E36-2167-4186-BDAB-EE243EE596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8" name="Text Box 58">
          <a:extLst>
            <a:ext uri="{FF2B5EF4-FFF2-40B4-BE49-F238E27FC236}">
              <a16:creationId xmlns:a16="http://schemas.microsoft.com/office/drawing/2014/main" id="{DC86B39E-42CC-4DED-A109-91DC1D8982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629FD71D-2288-4355-A488-14ACDFC8BF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0" name="Text Box 60">
          <a:extLst>
            <a:ext uri="{FF2B5EF4-FFF2-40B4-BE49-F238E27FC236}">
              <a16:creationId xmlns:a16="http://schemas.microsoft.com/office/drawing/2014/main" id="{E18CFD00-DD65-4174-A393-1BF64AD21F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1" name="Text Box 61">
          <a:extLst>
            <a:ext uri="{FF2B5EF4-FFF2-40B4-BE49-F238E27FC236}">
              <a16:creationId xmlns:a16="http://schemas.microsoft.com/office/drawing/2014/main" id="{4E1E66D2-D03B-41A3-81E9-1E6BE9F3B5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2" name="Text Box 62">
          <a:extLst>
            <a:ext uri="{FF2B5EF4-FFF2-40B4-BE49-F238E27FC236}">
              <a16:creationId xmlns:a16="http://schemas.microsoft.com/office/drawing/2014/main" id="{27815594-DFF4-4A44-A3B1-931A900E84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13BB2009-90E2-4850-B746-87B4E0FF89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4" name="Text Box 64">
          <a:extLst>
            <a:ext uri="{FF2B5EF4-FFF2-40B4-BE49-F238E27FC236}">
              <a16:creationId xmlns:a16="http://schemas.microsoft.com/office/drawing/2014/main" id="{34D4D310-7F57-42A1-89AC-103566438D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5" name="Text Box 66">
          <a:extLst>
            <a:ext uri="{FF2B5EF4-FFF2-40B4-BE49-F238E27FC236}">
              <a16:creationId xmlns:a16="http://schemas.microsoft.com/office/drawing/2014/main" id="{5CF1A4F6-563D-4741-8B93-362A5FB885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6" name="Text Box 67">
          <a:extLst>
            <a:ext uri="{FF2B5EF4-FFF2-40B4-BE49-F238E27FC236}">
              <a16:creationId xmlns:a16="http://schemas.microsoft.com/office/drawing/2014/main" id="{4F006CAB-BC4F-4E6F-9D09-48036BA720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F8F1AE32-E7AC-48FE-97C8-8A1370437F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D2C93329-530B-4346-A2E9-FFD9CEC540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E6531D78-4E2D-4D79-91FC-6FE8AB5204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7A79909D-DAE8-4BCB-B4DB-A79DC3EBFD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A05305DE-28B4-42CE-A1DF-9861AB6CFE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2728AC16-23AE-476D-AFAE-586FF2556C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3" name="Text Box 74">
          <a:extLst>
            <a:ext uri="{FF2B5EF4-FFF2-40B4-BE49-F238E27FC236}">
              <a16:creationId xmlns:a16="http://schemas.microsoft.com/office/drawing/2014/main" id="{2023532E-1A10-4876-AEF2-C7805E6453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4" name="Text Box 75">
          <a:extLst>
            <a:ext uri="{FF2B5EF4-FFF2-40B4-BE49-F238E27FC236}">
              <a16:creationId xmlns:a16="http://schemas.microsoft.com/office/drawing/2014/main" id="{28B20D41-2694-48AB-8B48-B59D26248C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5" name="Text Box 77">
          <a:extLst>
            <a:ext uri="{FF2B5EF4-FFF2-40B4-BE49-F238E27FC236}">
              <a16:creationId xmlns:a16="http://schemas.microsoft.com/office/drawing/2014/main" id="{4FBFC78B-F8CF-4E9B-9A71-F3E1EE9BE1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6" name="Text Box 78">
          <a:extLst>
            <a:ext uri="{FF2B5EF4-FFF2-40B4-BE49-F238E27FC236}">
              <a16:creationId xmlns:a16="http://schemas.microsoft.com/office/drawing/2014/main" id="{8AA4EF7C-7E75-41C0-BD81-35522BDA7C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7" name="Text Box 80">
          <a:extLst>
            <a:ext uri="{FF2B5EF4-FFF2-40B4-BE49-F238E27FC236}">
              <a16:creationId xmlns:a16="http://schemas.microsoft.com/office/drawing/2014/main" id="{85247BE2-7722-4081-888C-0812AFCCC1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8" name="Text Box 81">
          <a:extLst>
            <a:ext uri="{FF2B5EF4-FFF2-40B4-BE49-F238E27FC236}">
              <a16:creationId xmlns:a16="http://schemas.microsoft.com/office/drawing/2014/main" id="{4EB86482-DD7C-404A-AE5B-5AF33745FF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AB0C3279-FCC8-49D4-9C77-372852CFD8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0" name="Text Box 40">
          <a:extLst>
            <a:ext uri="{FF2B5EF4-FFF2-40B4-BE49-F238E27FC236}">
              <a16:creationId xmlns:a16="http://schemas.microsoft.com/office/drawing/2014/main" id="{A2DFF588-DA0A-4CC1-B0AC-99FBAAC770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1" name="Text Box 41">
          <a:extLst>
            <a:ext uri="{FF2B5EF4-FFF2-40B4-BE49-F238E27FC236}">
              <a16:creationId xmlns:a16="http://schemas.microsoft.com/office/drawing/2014/main" id="{4DC3CBFE-DFB9-42D3-B2B3-62757D5EC6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2" name="Text Box 42">
          <a:extLst>
            <a:ext uri="{FF2B5EF4-FFF2-40B4-BE49-F238E27FC236}">
              <a16:creationId xmlns:a16="http://schemas.microsoft.com/office/drawing/2014/main" id="{6AB71B3B-33CB-4615-BBC2-F574404E71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3" name="Text Box 43">
          <a:extLst>
            <a:ext uri="{FF2B5EF4-FFF2-40B4-BE49-F238E27FC236}">
              <a16:creationId xmlns:a16="http://schemas.microsoft.com/office/drawing/2014/main" id="{21357F11-52BD-44DD-BC00-D2D79F57E7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4" name="Text Box 44">
          <a:extLst>
            <a:ext uri="{FF2B5EF4-FFF2-40B4-BE49-F238E27FC236}">
              <a16:creationId xmlns:a16="http://schemas.microsoft.com/office/drawing/2014/main" id="{88B7E35C-4C45-437E-8484-2A065F8593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5" name="Text Box 45">
          <a:extLst>
            <a:ext uri="{FF2B5EF4-FFF2-40B4-BE49-F238E27FC236}">
              <a16:creationId xmlns:a16="http://schemas.microsoft.com/office/drawing/2014/main" id="{3A850E9B-FCDE-4CDC-B7B4-8901069ED6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716972A1-76C5-49ED-82C9-8F958746C3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7" name="Text Box 47">
          <a:extLst>
            <a:ext uri="{FF2B5EF4-FFF2-40B4-BE49-F238E27FC236}">
              <a16:creationId xmlns:a16="http://schemas.microsoft.com/office/drawing/2014/main" id="{409631B8-FED0-4B70-8C81-93E546EFC5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8" name="Text Box 48">
          <a:extLst>
            <a:ext uri="{FF2B5EF4-FFF2-40B4-BE49-F238E27FC236}">
              <a16:creationId xmlns:a16="http://schemas.microsoft.com/office/drawing/2014/main" id="{2DC1F9A3-760B-490C-BCDE-F86862FAF3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69" name="Text Box 55">
          <a:extLst>
            <a:ext uri="{FF2B5EF4-FFF2-40B4-BE49-F238E27FC236}">
              <a16:creationId xmlns:a16="http://schemas.microsoft.com/office/drawing/2014/main" id="{0104026D-9F26-4C52-B5AB-489D7486F2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0" name="Text Box 56">
          <a:extLst>
            <a:ext uri="{FF2B5EF4-FFF2-40B4-BE49-F238E27FC236}">
              <a16:creationId xmlns:a16="http://schemas.microsoft.com/office/drawing/2014/main" id="{9CC2C75F-CB36-4BA0-B783-A667F93411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1" name="Text Box 57">
          <a:extLst>
            <a:ext uri="{FF2B5EF4-FFF2-40B4-BE49-F238E27FC236}">
              <a16:creationId xmlns:a16="http://schemas.microsoft.com/office/drawing/2014/main" id="{7D266F64-4A2C-4E75-9B6F-0729C5002A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2" name="Text Box 58">
          <a:extLst>
            <a:ext uri="{FF2B5EF4-FFF2-40B4-BE49-F238E27FC236}">
              <a16:creationId xmlns:a16="http://schemas.microsoft.com/office/drawing/2014/main" id="{8AB86968-968C-4A91-9648-F39E66ACB9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D48C609F-5C9E-4207-B9B0-A1F25F8BC1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4" name="Text Box 60">
          <a:extLst>
            <a:ext uri="{FF2B5EF4-FFF2-40B4-BE49-F238E27FC236}">
              <a16:creationId xmlns:a16="http://schemas.microsoft.com/office/drawing/2014/main" id="{9DDD6E10-4FA1-4E65-A4DD-1F8829B7C2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5" name="Text Box 61">
          <a:extLst>
            <a:ext uri="{FF2B5EF4-FFF2-40B4-BE49-F238E27FC236}">
              <a16:creationId xmlns:a16="http://schemas.microsoft.com/office/drawing/2014/main" id="{BED224B5-6860-4DC6-9304-0D8278E393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6" name="Text Box 62">
          <a:extLst>
            <a:ext uri="{FF2B5EF4-FFF2-40B4-BE49-F238E27FC236}">
              <a16:creationId xmlns:a16="http://schemas.microsoft.com/office/drawing/2014/main" id="{27F5DB83-47EE-4693-BC2B-6C180D1E2A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F62A39AF-5DF6-4409-B42B-E8B0D937EA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8" name="Text Box 64">
          <a:extLst>
            <a:ext uri="{FF2B5EF4-FFF2-40B4-BE49-F238E27FC236}">
              <a16:creationId xmlns:a16="http://schemas.microsoft.com/office/drawing/2014/main" id="{807558CD-81DD-43A0-BA46-CE171CA3CA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79" name="Text Box 66">
          <a:extLst>
            <a:ext uri="{FF2B5EF4-FFF2-40B4-BE49-F238E27FC236}">
              <a16:creationId xmlns:a16="http://schemas.microsoft.com/office/drawing/2014/main" id="{761E2CF2-F33D-4BB8-9AF6-6078D4E5DD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0" name="Text Box 67">
          <a:extLst>
            <a:ext uri="{FF2B5EF4-FFF2-40B4-BE49-F238E27FC236}">
              <a16:creationId xmlns:a16="http://schemas.microsoft.com/office/drawing/2014/main" id="{92DCB731-EEF0-45A3-8F62-653A7D82ED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1" name="Text Box 68">
          <a:extLst>
            <a:ext uri="{FF2B5EF4-FFF2-40B4-BE49-F238E27FC236}">
              <a16:creationId xmlns:a16="http://schemas.microsoft.com/office/drawing/2014/main" id="{A7C6BBCA-AE8C-4029-B8A9-A702D7A9C1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2" name="Text Box 69">
          <a:extLst>
            <a:ext uri="{FF2B5EF4-FFF2-40B4-BE49-F238E27FC236}">
              <a16:creationId xmlns:a16="http://schemas.microsoft.com/office/drawing/2014/main" id="{01426DB2-0F21-499A-87C9-38E6FE1235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3" name="Text Box 70">
          <a:extLst>
            <a:ext uri="{FF2B5EF4-FFF2-40B4-BE49-F238E27FC236}">
              <a16:creationId xmlns:a16="http://schemas.microsoft.com/office/drawing/2014/main" id="{66A4FCB1-B241-4E95-93DE-40415647A2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4" name="Text Box 71">
          <a:extLst>
            <a:ext uri="{FF2B5EF4-FFF2-40B4-BE49-F238E27FC236}">
              <a16:creationId xmlns:a16="http://schemas.microsoft.com/office/drawing/2014/main" id="{EB374E87-3AD1-4145-99C8-9525A8931B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5" name="Text Box 72">
          <a:extLst>
            <a:ext uri="{FF2B5EF4-FFF2-40B4-BE49-F238E27FC236}">
              <a16:creationId xmlns:a16="http://schemas.microsoft.com/office/drawing/2014/main" id="{E1921E8A-D6F2-47EF-9772-62E1B8B636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6" name="Text Box 73">
          <a:extLst>
            <a:ext uri="{FF2B5EF4-FFF2-40B4-BE49-F238E27FC236}">
              <a16:creationId xmlns:a16="http://schemas.microsoft.com/office/drawing/2014/main" id="{7DD72DC9-1C04-48CD-8C04-08F7FD8EA9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7" name="Text Box 74">
          <a:extLst>
            <a:ext uri="{FF2B5EF4-FFF2-40B4-BE49-F238E27FC236}">
              <a16:creationId xmlns:a16="http://schemas.microsoft.com/office/drawing/2014/main" id="{AC74FFD2-7954-4D22-A8DC-824D5915F6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8" name="Text Box 75">
          <a:extLst>
            <a:ext uri="{FF2B5EF4-FFF2-40B4-BE49-F238E27FC236}">
              <a16:creationId xmlns:a16="http://schemas.microsoft.com/office/drawing/2014/main" id="{3FDF3D03-E85A-4269-B814-67FB7E2809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89" name="Text Box 77">
          <a:extLst>
            <a:ext uri="{FF2B5EF4-FFF2-40B4-BE49-F238E27FC236}">
              <a16:creationId xmlns:a16="http://schemas.microsoft.com/office/drawing/2014/main" id="{EF1D9498-F04C-4715-AE26-A2548400F1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0" name="Text Box 78">
          <a:extLst>
            <a:ext uri="{FF2B5EF4-FFF2-40B4-BE49-F238E27FC236}">
              <a16:creationId xmlns:a16="http://schemas.microsoft.com/office/drawing/2014/main" id="{067137DC-5E4C-4574-BC72-A3E525731C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1" name="Text Box 80">
          <a:extLst>
            <a:ext uri="{FF2B5EF4-FFF2-40B4-BE49-F238E27FC236}">
              <a16:creationId xmlns:a16="http://schemas.microsoft.com/office/drawing/2014/main" id="{03E39C5B-1C06-41BC-AAE1-832C060BCC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2" name="Text Box 81">
          <a:extLst>
            <a:ext uri="{FF2B5EF4-FFF2-40B4-BE49-F238E27FC236}">
              <a16:creationId xmlns:a16="http://schemas.microsoft.com/office/drawing/2014/main" id="{0D64743F-31DE-4C67-9945-2FB77E3214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582EA495-9A75-4866-85E0-30B227372C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63F26402-7272-4DA3-B91E-EA80073551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B0E5D2F6-01A1-48A0-8D8E-294FB70207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75E2D49B-7733-42FB-879B-2D37AD7015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BC15D2D7-6600-4052-822B-754EE33A15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475FAC18-3713-4397-9762-3847F318A8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0F190D31-AE5A-41B1-B8D0-15B0CECFCF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0" name="Text Box 10">
          <a:extLst>
            <a:ext uri="{FF2B5EF4-FFF2-40B4-BE49-F238E27FC236}">
              <a16:creationId xmlns:a16="http://schemas.microsoft.com/office/drawing/2014/main" id="{EC861F4B-0997-4335-B12F-ED494319B9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1" name="Text Box 11">
          <a:extLst>
            <a:ext uri="{FF2B5EF4-FFF2-40B4-BE49-F238E27FC236}">
              <a16:creationId xmlns:a16="http://schemas.microsoft.com/office/drawing/2014/main" id="{CE308454-6B8A-41E9-A883-E0930FC059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2" name="Text Box 12">
          <a:extLst>
            <a:ext uri="{FF2B5EF4-FFF2-40B4-BE49-F238E27FC236}">
              <a16:creationId xmlns:a16="http://schemas.microsoft.com/office/drawing/2014/main" id="{A92CE7C0-C9F0-4F50-968E-9079BF9E2D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3172F132-AC30-4AE9-A434-05CA03BAD7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246B707E-514E-41D0-B059-A8EEE40B06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5" name="Text Box 52">
          <a:extLst>
            <a:ext uri="{FF2B5EF4-FFF2-40B4-BE49-F238E27FC236}">
              <a16:creationId xmlns:a16="http://schemas.microsoft.com/office/drawing/2014/main" id="{3F08A063-0FE8-4D69-8879-85CB3CF980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6" name="Text Box 53">
          <a:extLst>
            <a:ext uri="{FF2B5EF4-FFF2-40B4-BE49-F238E27FC236}">
              <a16:creationId xmlns:a16="http://schemas.microsoft.com/office/drawing/2014/main" id="{7838AD20-05EB-4231-9C2F-9A07C82615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DFBC1676-9068-4E9A-BB3C-C0CF35D7AD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E3AA8752-084F-4B5E-805B-2B56D0EB34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D59BCCA1-6CE4-404A-A0A0-01234DEEF7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89ABFA00-EE52-4420-8C77-E0B7731EDA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1513CF91-F668-4872-8C26-4CC9C380D2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C8B00641-3664-4810-A382-2912B72212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670CC14D-3921-449D-A1BA-311C805F03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9B08B75B-5A34-4B9E-B08A-92579B5107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112E9FF5-1F94-4F83-A2BF-859AF06B8B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630C3492-47B5-4E51-B7B3-48DAA32AC5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37B3AC8F-062D-4B20-B336-F108A5FEA5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55869007-A303-4EB9-AFE5-4BC60ABD55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7944C048-2135-4A87-B30E-6779D1F420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2E89D624-8AF0-4450-B3C1-0F97325357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75B555ED-CDE7-42C5-985A-04E743ADB3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45B296E2-0C06-4696-BE86-B324F1A545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F0C96447-3AAA-4C1A-9EBA-8CBD8FA573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EF1744F5-5DDE-4C92-9734-E53AF81ED0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105AB121-71E6-49AC-A2BC-7521F0021E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B3D17C30-A087-4F58-8584-1198AFE8BB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4AE23BE9-75F8-4293-B948-332D430264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7EFF7F8F-6253-46DA-A851-0F96522309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29" name="Text Box 52">
          <a:extLst>
            <a:ext uri="{FF2B5EF4-FFF2-40B4-BE49-F238E27FC236}">
              <a16:creationId xmlns:a16="http://schemas.microsoft.com/office/drawing/2014/main" id="{5BD7F2EE-13FD-42E1-9BD6-DF0BE80000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0" name="Text Box 53">
          <a:extLst>
            <a:ext uri="{FF2B5EF4-FFF2-40B4-BE49-F238E27FC236}">
              <a16:creationId xmlns:a16="http://schemas.microsoft.com/office/drawing/2014/main" id="{067F799A-26EC-4970-A7E7-1DF694ACBD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1" name="Text Box 55">
          <a:extLst>
            <a:ext uri="{FF2B5EF4-FFF2-40B4-BE49-F238E27FC236}">
              <a16:creationId xmlns:a16="http://schemas.microsoft.com/office/drawing/2014/main" id="{227AF141-9195-4512-953E-1179DC6A82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2" name="Text Box 56">
          <a:extLst>
            <a:ext uri="{FF2B5EF4-FFF2-40B4-BE49-F238E27FC236}">
              <a16:creationId xmlns:a16="http://schemas.microsoft.com/office/drawing/2014/main" id="{9388B345-EA28-4A06-A27A-3148A2EEB5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3" name="Text Box 57">
          <a:extLst>
            <a:ext uri="{FF2B5EF4-FFF2-40B4-BE49-F238E27FC236}">
              <a16:creationId xmlns:a16="http://schemas.microsoft.com/office/drawing/2014/main" id="{1D54E3F2-4410-49CC-A7A3-EEB869FD8B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4" name="Text Box 58">
          <a:extLst>
            <a:ext uri="{FF2B5EF4-FFF2-40B4-BE49-F238E27FC236}">
              <a16:creationId xmlns:a16="http://schemas.microsoft.com/office/drawing/2014/main" id="{D9A0AA71-0B2C-4D2A-9FDE-2036B70F21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223F5C52-1D41-4E6B-AB72-777400312F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6" name="Text Box 60">
          <a:extLst>
            <a:ext uri="{FF2B5EF4-FFF2-40B4-BE49-F238E27FC236}">
              <a16:creationId xmlns:a16="http://schemas.microsoft.com/office/drawing/2014/main" id="{2DF39DE5-1081-4E18-9705-C6FDBAB115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7" name="Text Box 61">
          <a:extLst>
            <a:ext uri="{FF2B5EF4-FFF2-40B4-BE49-F238E27FC236}">
              <a16:creationId xmlns:a16="http://schemas.microsoft.com/office/drawing/2014/main" id="{A23DEE44-C870-4098-B426-98D79A5FC2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8" name="Text Box 62">
          <a:extLst>
            <a:ext uri="{FF2B5EF4-FFF2-40B4-BE49-F238E27FC236}">
              <a16:creationId xmlns:a16="http://schemas.microsoft.com/office/drawing/2014/main" id="{5D4D0067-4B36-460B-B196-2D4E7B68DA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E86628B2-AA90-483A-AA5B-67E4B375E9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0" name="Text Box 64">
          <a:extLst>
            <a:ext uri="{FF2B5EF4-FFF2-40B4-BE49-F238E27FC236}">
              <a16:creationId xmlns:a16="http://schemas.microsoft.com/office/drawing/2014/main" id="{D70DFB01-BA29-4835-A21E-C2B2C38F7C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1" name="Text Box 66">
          <a:extLst>
            <a:ext uri="{FF2B5EF4-FFF2-40B4-BE49-F238E27FC236}">
              <a16:creationId xmlns:a16="http://schemas.microsoft.com/office/drawing/2014/main" id="{C3433566-C59C-421F-A509-424A794DBB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2" name="Text Box 67">
          <a:extLst>
            <a:ext uri="{FF2B5EF4-FFF2-40B4-BE49-F238E27FC236}">
              <a16:creationId xmlns:a16="http://schemas.microsoft.com/office/drawing/2014/main" id="{6526583D-8A2C-49AB-8513-7AB5D224DD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3" name="Text Box 68">
          <a:extLst>
            <a:ext uri="{FF2B5EF4-FFF2-40B4-BE49-F238E27FC236}">
              <a16:creationId xmlns:a16="http://schemas.microsoft.com/office/drawing/2014/main" id="{45451137-C0EB-49FE-B305-B418399C5A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4" name="Text Box 69">
          <a:extLst>
            <a:ext uri="{FF2B5EF4-FFF2-40B4-BE49-F238E27FC236}">
              <a16:creationId xmlns:a16="http://schemas.microsoft.com/office/drawing/2014/main" id="{3B114030-C6D7-415F-8933-217F26AB79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5" name="Text Box 70">
          <a:extLst>
            <a:ext uri="{FF2B5EF4-FFF2-40B4-BE49-F238E27FC236}">
              <a16:creationId xmlns:a16="http://schemas.microsoft.com/office/drawing/2014/main" id="{30F67F88-B685-4B7F-AB9A-5E3C7137A8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6" name="Text Box 71">
          <a:extLst>
            <a:ext uri="{FF2B5EF4-FFF2-40B4-BE49-F238E27FC236}">
              <a16:creationId xmlns:a16="http://schemas.microsoft.com/office/drawing/2014/main" id="{09F51FE7-F137-423F-B0F1-4E82F46516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7" name="Text Box 72">
          <a:extLst>
            <a:ext uri="{FF2B5EF4-FFF2-40B4-BE49-F238E27FC236}">
              <a16:creationId xmlns:a16="http://schemas.microsoft.com/office/drawing/2014/main" id="{D68017DC-545F-4172-A22B-D992CC75B0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8" name="Text Box 73">
          <a:extLst>
            <a:ext uri="{FF2B5EF4-FFF2-40B4-BE49-F238E27FC236}">
              <a16:creationId xmlns:a16="http://schemas.microsoft.com/office/drawing/2014/main" id="{37A39AE3-A8DD-43DC-96A2-8A0FD8643B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49" name="Text Box 74">
          <a:extLst>
            <a:ext uri="{FF2B5EF4-FFF2-40B4-BE49-F238E27FC236}">
              <a16:creationId xmlns:a16="http://schemas.microsoft.com/office/drawing/2014/main" id="{16DC89C5-B453-420D-B301-47821B7D4D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0" name="Text Box 75">
          <a:extLst>
            <a:ext uri="{FF2B5EF4-FFF2-40B4-BE49-F238E27FC236}">
              <a16:creationId xmlns:a16="http://schemas.microsoft.com/office/drawing/2014/main" id="{4B4945A6-0512-4DB8-ABD9-52CB71FC50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1" name="Text Box 77">
          <a:extLst>
            <a:ext uri="{FF2B5EF4-FFF2-40B4-BE49-F238E27FC236}">
              <a16:creationId xmlns:a16="http://schemas.microsoft.com/office/drawing/2014/main" id="{0322AEDA-9BFE-48E9-A0E3-B7861969B5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2" name="Text Box 78">
          <a:extLst>
            <a:ext uri="{FF2B5EF4-FFF2-40B4-BE49-F238E27FC236}">
              <a16:creationId xmlns:a16="http://schemas.microsoft.com/office/drawing/2014/main" id="{360F7B17-48E9-42DA-83B3-FED4FD1681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3" name="Text Box 80">
          <a:extLst>
            <a:ext uri="{FF2B5EF4-FFF2-40B4-BE49-F238E27FC236}">
              <a16:creationId xmlns:a16="http://schemas.microsoft.com/office/drawing/2014/main" id="{CEFD6F24-F192-4D1F-A052-BC0CB05144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4" name="Text Box 81">
          <a:extLst>
            <a:ext uri="{FF2B5EF4-FFF2-40B4-BE49-F238E27FC236}">
              <a16:creationId xmlns:a16="http://schemas.microsoft.com/office/drawing/2014/main" id="{FC7493B6-8B39-42EA-B671-1119BAFEE3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5263E9D8-2EE7-44E3-88D5-39B062A0F2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8905FFB7-CD6B-42A0-9C6B-5145CF577C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DD9D5E64-59A8-4E8C-9C4F-88C79ECEE1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638BCF2C-3E85-4EE6-8B3D-749D654576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37588DAC-1CEC-425A-8673-BD51A22BD1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1CE21F1A-FED6-4690-82E4-91ABD4C8F5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9587741E-F770-4309-B545-1CE145E487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461AB79A-FB25-41B1-8004-630BE6E710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7A27E655-24A7-4E47-A5D2-8A8B66F010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391C28FF-89E5-4A1B-A230-C519366E73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5" name="Text Box 55">
          <a:extLst>
            <a:ext uri="{FF2B5EF4-FFF2-40B4-BE49-F238E27FC236}">
              <a16:creationId xmlns:a16="http://schemas.microsoft.com/office/drawing/2014/main" id="{E0DDE281-D208-44BB-A5C2-AD9B56A3DC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6" name="Text Box 56">
          <a:extLst>
            <a:ext uri="{FF2B5EF4-FFF2-40B4-BE49-F238E27FC236}">
              <a16:creationId xmlns:a16="http://schemas.microsoft.com/office/drawing/2014/main" id="{69ECA0B2-7C6F-4129-ACE3-04E052CD7F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7" name="Text Box 57">
          <a:extLst>
            <a:ext uri="{FF2B5EF4-FFF2-40B4-BE49-F238E27FC236}">
              <a16:creationId xmlns:a16="http://schemas.microsoft.com/office/drawing/2014/main" id="{A58FBDC9-A20C-4CA4-9749-3A3449BD6B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8" name="Text Box 58">
          <a:extLst>
            <a:ext uri="{FF2B5EF4-FFF2-40B4-BE49-F238E27FC236}">
              <a16:creationId xmlns:a16="http://schemas.microsoft.com/office/drawing/2014/main" id="{25B01843-71D4-4F79-BDDF-7CC09EBA2A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D9A4B684-84FA-4B57-84C1-8D9CC379F6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0" name="Text Box 60">
          <a:extLst>
            <a:ext uri="{FF2B5EF4-FFF2-40B4-BE49-F238E27FC236}">
              <a16:creationId xmlns:a16="http://schemas.microsoft.com/office/drawing/2014/main" id="{13A85E2F-2EAA-41F7-80F6-F585EA467C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1" name="Text Box 61">
          <a:extLst>
            <a:ext uri="{FF2B5EF4-FFF2-40B4-BE49-F238E27FC236}">
              <a16:creationId xmlns:a16="http://schemas.microsoft.com/office/drawing/2014/main" id="{45B5D127-A1B7-442A-999E-A9155DA399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2" name="Text Box 62">
          <a:extLst>
            <a:ext uri="{FF2B5EF4-FFF2-40B4-BE49-F238E27FC236}">
              <a16:creationId xmlns:a16="http://schemas.microsoft.com/office/drawing/2014/main" id="{9B48A6AD-C4B3-4F2A-8B9C-31AC6EB66C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13DC91B9-25C0-4BC9-9C62-EEC5E7B4A6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4" name="Text Box 64">
          <a:extLst>
            <a:ext uri="{FF2B5EF4-FFF2-40B4-BE49-F238E27FC236}">
              <a16:creationId xmlns:a16="http://schemas.microsoft.com/office/drawing/2014/main" id="{EF715443-4E5B-4269-ADC2-A6B3B620A8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5" name="Text Box 66">
          <a:extLst>
            <a:ext uri="{FF2B5EF4-FFF2-40B4-BE49-F238E27FC236}">
              <a16:creationId xmlns:a16="http://schemas.microsoft.com/office/drawing/2014/main" id="{D17CA5CC-7C48-4539-B724-962995EADE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6" name="Text Box 67">
          <a:extLst>
            <a:ext uri="{FF2B5EF4-FFF2-40B4-BE49-F238E27FC236}">
              <a16:creationId xmlns:a16="http://schemas.microsoft.com/office/drawing/2014/main" id="{B78A09DB-0F6A-4F3A-9653-863F197DB6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39A9CBB7-9A50-439B-891C-833BA9B259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4A2FB474-23D6-4856-9C9C-7C12882973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3E34CC7C-A940-4033-B822-B96BF14D6D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C3D9B7EA-9576-4860-9E72-4D093AE066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107B4933-30D7-4C48-B9F1-4BC657FD4F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FEF48B7F-41FC-4F17-84B9-B27859CCC2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3" name="Text Box 74">
          <a:extLst>
            <a:ext uri="{FF2B5EF4-FFF2-40B4-BE49-F238E27FC236}">
              <a16:creationId xmlns:a16="http://schemas.microsoft.com/office/drawing/2014/main" id="{6DF62EBE-70DD-4D18-88B0-77E3304251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4" name="Text Box 75">
          <a:extLst>
            <a:ext uri="{FF2B5EF4-FFF2-40B4-BE49-F238E27FC236}">
              <a16:creationId xmlns:a16="http://schemas.microsoft.com/office/drawing/2014/main" id="{1675420F-13E8-4198-9E3F-E3F562010F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5" name="Text Box 77">
          <a:extLst>
            <a:ext uri="{FF2B5EF4-FFF2-40B4-BE49-F238E27FC236}">
              <a16:creationId xmlns:a16="http://schemas.microsoft.com/office/drawing/2014/main" id="{88A77DEB-BC03-42A5-832E-D27000A244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6" name="Text Box 78">
          <a:extLst>
            <a:ext uri="{FF2B5EF4-FFF2-40B4-BE49-F238E27FC236}">
              <a16:creationId xmlns:a16="http://schemas.microsoft.com/office/drawing/2014/main" id="{2A66B12E-FDD7-4E26-A8E2-3D4B7E5DA8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7" name="Text Box 80">
          <a:extLst>
            <a:ext uri="{FF2B5EF4-FFF2-40B4-BE49-F238E27FC236}">
              <a16:creationId xmlns:a16="http://schemas.microsoft.com/office/drawing/2014/main" id="{888E0C08-81B8-4C90-BF45-8ED80A94B3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8" name="Text Box 81">
          <a:extLst>
            <a:ext uri="{FF2B5EF4-FFF2-40B4-BE49-F238E27FC236}">
              <a16:creationId xmlns:a16="http://schemas.microsoft.com/office/drawing/2014/main" id="{29F5FC82-86C4-46AE-A9CC-133ACA8D5A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1FBE2BF6-E1E4-48C4-B3F6-2F45DD336A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0" name="Text Box 40">
          <a:extLst>
            <a:ext uri="{FF2B5EF4-FFF2-40B4-BE49-F238E27FC236}">
              <a16:creationId xmlns:a16="http://schemas.microsoft.com/office/drawing/2014/main" id="{15666D2E-BC79-4E36-B30E-1B9DEA427F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2CE2C3B2-99A1-4731-9668-A724EE008C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2" name="Text Box 42">
          <a:extLst>
            <a:ext uri="{FF2B5EF4-FFF2-40B4-BE49-F238E27FC236}">
              <a16:creationId xmlns:a16="http://schemas.microsoft.com/office/drawing/2014/main" id="{2D788B2C-A01F-4447-BE13-8524182B08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3" name="Text Box 43">
          <a:extLst>
            <a:ext uri="{FF2B5EF4-FFF2-40B4-BE49-F238E27FC236}">
              <a16:creationId xmlns:a16="http://schemas.microsoft.com/office/drawing/2014/main" id="{6A266328-B0DA-49E4-A97F-5FA76565F8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4" name="Text Box 44">
          <a:extLst>
            <a:ext uri="{FF2B5EF4-FFF2-40B4-BE49-F238E27FC236}">
              <a16:creationId xmlns:a16="http://schemas.microsoft.com/office/drawing/2014/main" id="{97B0C52F-1CE5-4564-B3FD-DAFC339C63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5" name="Text Box 45">
          <a:extLst>
            <a:ext uri="{FF2B5EF4-FFF2-40B4-BE49-F238E27FC236}">
              <a16:creationId xmlns:a16="http://schemas.microsoft.com/office/drawing/2014/main" id="{99E0036F-6FCD-4E32-8762-2768F104EE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D5A334DA-1FC7-4E91-A67E-C44E3CBFBB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7" name="Text Box 47">
          <a:extLst>
            <a:ext uri="{FF2B5EF4-FFF2-40B4-BE49-F238E27FC236}">
              <a16:creationId xmlns:a16="http://schemas.microsoft.com/office/drawing/2014/main" id="{23EE2816-BBDD-45CD-9771-02AAAB939F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8" name="Text Box 48">
          <a:extLst>
            <a:ext uri="{FF2B5EF4-FFF2-40B4-BE49-F238E27FC236}">
              <a16:creationId xmlns:a16="http://schemas.microsoft.com/office/drawing/2014/main" id="{EAE19D75-45F3-494B-ACD6-42BF8A8EBA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299" name="Text Box 55">
          <a:extLst>
            <a:ext uri="{FF2B5EF4-FFF2-40B4-BE49-F238E27FC236}">
              <a16:creationId xmlns:a16="http://schemas.microsoft.com/office/drawing/2014/main" id="{67669E88-701A-4D95-959B-5A57B30552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0" name="Text Box 56">
          <a:extLst>
            <a:ext uri="{FF2B5EF4-FFF2-40B4-BE49-F238E27FC236}">
              <a16:creationId xmlns:a16="http://schemas.microsoft.com/office/drawing/2014/main" id="{E2CA6F4F-3324-4714-8E75-2F7751C1A7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1" name="Text Box 57">
          <a:extLst>
            <a:ext uri="{FF2B5EF4-FFF2-40B4-BE49-F238E27FC236}">
              <a16:creationId xmlns:a16="http://schemas.microsoft.com/office/drawing/2014/main" id="{DF0CD12D-AE90-4975-BB34-8587A3DDC9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2" name="Text Box 58">
          <a:extLst>
            <a:ext uri="{FF2B5EF4-FFF2-40B4-BE49-F238E27FC236}">
              <a16:creationId xmlns:a16="http://schemas.microsoft.com/office/drawing/2014/main" id="{E0C1AE90-5B5C-4161-B3B5-52AFD52A57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3" name="Text Box 59">
          <a:extLst>
            <a:ext uri="{FF2B5EF4-FFF2-40B4-BE49-F238E27FC236}">
              <a16:creationId xmlns:a16="http://schemas.microsoft.com/office/drawing/2014/main" id="{B69A1954-AA86-4EAA-B7A2-4822CAC7BA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4" name="Text Box 60">
          <a:extLst>
            <a:ext uri="{FF2B5EF4-FFF2-40B4-BE49-F238E27FC236}">
              <a16:creationId xmlns:a16="http://schemas.microsoft.com/office/drawing/2014/main" id="{1F309C33-256D-4244-9DC1-A89E6B3379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5" name="Text Box 61">
          <a:extLst>
            <a:ext uri="{FF2B5EF4-FFF2-40B4-BE49-F238E27FC236}">
              <a16:creationId xmlns:a16="http://schemas.microsoft.com/office/drawing/2014/main" id="{4873B7F8-798F-410E-ABF2-B9EEEAFE0E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6" name="Text Box 62">
          <a:extLst>
            <a:ext uri="{FF2B5EF4-FFF2-40B4-BE49-F238E27FC236}">
              <a16:creationId xmlns:a16="http://schemas.microsoft.com/office/drawing/2014/main" id="{C8B1AF50-B3A6-4FE2-864E-4F8FDC4AA6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DD04F745-B0D4-47E3-B656-8FFD3A00F4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8" name="Text Box 64">
          <a:extLst>
            <a:ext uri="{FF2B5EF4-FFF2-40B4-BE49-F238E27FC236}">
              <a16:creationId xmlns:a16="http://schemas.microsoft.com/office/drawing/2014/main" id="{1F0E50FC-766C-46E8-B59F-1180E6FD01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09" name="Text Box 66">
          <a:extLst>
            <a:ext uri="{FF2B5EF4-FFF2-40B4-BE49-F238E27FC236}">
              <a16:creationId xmlns:a16="http://schemas.microsoft.com/office/drawing/2014/main" id="{375FD24D-A9B3-4025-868D-5F68B322AA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0" name="Text Box 67">
          <a:extLst>
            <a:ext uri="{FF2B5EF4-FFF2-40B4-BE49-F238E27FC236}">
              <a16:creationId xmlns:a16="http://schemas.microsoft.com/office/drawing/2014/main" id="{2147E5B8-18D9-4CF6-8421-5784F38CF7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1" name="Text Box 68">
          <a:extLst>
            <a:ext uri="{FF2B5EF4-FFF2-40B4-BE49-F238E27FC236}">
              <a16:creationId xmlns:a16="http://schemas.microsoft.com/office/drawing/2014/main" id="{D2E8B958-C98C-4734-814B-B131FCB135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2" name="Text Box 69">
          <a:extLst>
            <a:ext uri="{FF2B5EF4-FFF2-40B4-BE49-F238E27FC236}">
              <a16:creationId xmlns:a16="http://schemas.microsoft.com/office/drawing/2014/main" id="{B9C90C89-3E6A-4C11-93EB-AE562BAD3C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3" name="Text Box 70">
          <a:extLst>
            <a:ext uri="{FF2B5EF4-FFF2-40B4-BE49-F238E27FC236}">
              <a16:creationId xmlns:a16="http://schemas.microsoft.com/office/drawing/2014/main" id="{8C7219F8-4160-4C28-AB86-32BEEFB999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4" name="Text Box 71">
          <a:extLst>
            <a:ext uri="{FF2B5EF4-FFF2-40B4-BE49-F238E27FC236}">
              <a16:creationId xmlns:a16="http://schemas.microsoft.com/office/drawing/2014/main" id="{0BCCCE9D-D205-4712-B977-1BC77E6970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5" name="Text Box 72">
          <a:extLst>
            <a:ext uri="{FF2B5EF4-FFF2-40B4-BE49-F238E27FC236}">
              <a16:creationId xmlns:a16="http://schemas.microsoft.com/office/drawing/2014/main" id="{B06BE105-90F6-45B2-8E51-B54C0E4463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6" name="Text Box 73">
          <a:extLst>
            <a:ext uri="{FF2B5EF4-FFF2-40B4-BE49-F238E27FC236}">
              <a16:creationId xmlns:a16="http://schemas.microsoft.com/office/drawing/2014/main" id="{75C68439-B89F-4CC5-81EA-86BACD039D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7" name="Text Box 74">
          <a:extLst>
            <a:ext uri="{FF2B5EF4-FFF2-40B4-BE49-F238E27FC236}">
              <a16:creationId xmlns:a16="http://schemas.microsoft.com/office/drawing/2014/main" id="{C733CC21-1A74-4BE5-A250-764AE2C62A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8" name="Text Box 75">
          <a:extLst>
            <a:ext uri="{FF2B5EF4-FFF2-40B4-BE49-F238E27FC236}">
              <a16:creationId xmlns:a16="http://schemas.microsoft.com/office/drawing/2014/main" id="{7308DD68-22BC-486B-981E-E033FC9AE4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19" name="Text Box 77">
          <a:extLst>
            <a:ext uri="{FF2B5EF4-FFF2-40B4-BE49-F238E27FC236}">
              <a16:creationId xmlns:a16="http://schemas.microsoft.com/office/drawing/2014/main" id="{3FCAE747-D1EB-414E-BE95-594BF26C92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0" name="Text Box 78">
          <a:extLst>
            <a:ext uri="{FF2B5EF4-FFF2-40B4-BE49-F238E27FC236}">
              <a16:creationId xmlns:a16="http://schemas.microsoft.com/office/drawing/2014/main" id="{F3D1E768-3D4D-4527-B45C-831670247E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1" name="Text Box 80">
          <a:extLst>
            <a:ext uri="{FF2B5EF4-FFF2-40B4-BE49-F238E27FC236}">
              <a16:creationId xmlns:a16="http://schemas.microsoft.com/office/drawing/2014/main" id="{AF777FAB-E6F1-4737-83A4-2CC207F989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2" name="Text Box 81">
          <a:extLst>
            <a:ext uri="{FF2B5EF4-FFF2-40B4-BE49-F238E27FC236}">
              <a16:creationId xmlns:a16="http://schemas.microsoft.com/office/drawing/2014/main" id="{823767F1-5F48-4CB1-969A-BF9CAA091B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376F56CF-ED44-44D8-A49D-69F2BF0511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4" name="Text Box 40">
          <a:extLst>
            <a:ext uri="{FF2B5EF4-FFF2-40B4-BE49-F238E27FC236}">
              <a16:creationId xmlns:a16="http://schemas.microsoft.com/office/drawing/2014/main" id="{E0681F70-9210-4970-BADF-7034A7934F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5" name="Text Box 41">
          <a:extLst>
            <a:ext uri="{FF2B5EF4-FFF2-40B4-BE49-F238E27FC236}">
              <a16:creationId xmlns:a16="http://schemas.microsoft.com/office/drawing/2014/main" id="{4178114C-B0A4-4860-BF68-13BE2CA1A2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6" name="Text Box 42">
          <a:extLst>
            <a:ext uri="{FF2B5EF4-FFF2-40B4-BE49-F238E27FC236}">
              <a16:creationId xmlns:a16="http://schemas.microsoft.com/office/drawing/2014/main" id="{3ECC5F19-0F61-45B0-9C3D-BFFBF4DF49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298D851F-991F-42A3-A142-F10A3B6B18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8" name="Text Box 44">
          <a:extLst>
            <a:ext uri="{FF2B5EF4-FFF2-40B4-BE49-F238E27FC236}">
              <a16:creationId xmlns:a16="http://schemas.microsoft.com/office/drawing/2014/main" id="{DC680EF8-469A-49D6-B35F-9C987A83C8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29" name="Text Box 45">
          <a:extLst>
            <a:ext uri="{FF2B5EF4-FFF2-40B4-BE49-F238E27FC236}">
              <a16:creationId xmlns:a16="http://schemas.microsoft.com/office/drawing/2014/main" id="{7FF9DF44-7187-42A4-AA94-F6D2ADF122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0" name="Text Box 46">
          <a:extLst>
            <a:ext uri="{FF2B5EF4-FFF2-40B4-BE49-F238E27FC236}">
              <a16:creationId xmlns:a16="http://schemas.microsoft.com/office/drawing/2014/main" id="{52988BA0-8FAB-49EA-AC91-A52F33A359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1" name="Text Box 47">
          <a:extLst>
            <a:ext uri="{FF2B5EF4-FFF2-40B4-BE49-F238E27FC236}">
              <a16:creationId xmlns:a16="http://schemas.microsoft.com/office/drawing/2014/main" id="{2B464136-7221-40FE-A77C-4C49F5A316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2" name="Text Box 48">
          <a:extLst>
            <a:ext uri="{FF2B5EF4-FFF2-40B4-BE49-F238E27FC236}">
              <a16:creationId xmlns:a16="http://schemas.microsoft.com/office/drawing/2014/main" id="{AEEA0D5C-7FA3-4FB6-99D3-D4FF70A76F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3" name="Text Box 55">
          <a:extLst>
            <a:ext uri="{FF2B5EF4-FFF2-40B4-BE49-F238E27FC236}">
              <a16:creationId xmlns:a16="http://schemas.microsoft.com/office/drawing/2014/main" id="{BD63768F-232E-4071-A47A-E959EC9ED6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4" name="Text Box 56">
          <a:extLst>
            <a:ext uri="{FF2B5EF4-FFF2-40B4-BE49-F238E27FC236}">
              <a16:creationId xmlns:a16="http://schemas.microsoft.com/office/drawing/2014/main" id="{DBDA01D6-F06C-418F-9453-1C9346B287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5" name="Text Box 57">
          <a:extLst>
            <a:ext uri="{FF2B5EF4-FFF2-40B4-BE49-F238E27FC236}">
              <a16:creationId xmlns:a16="http://schemas.microsoft.com/office/drawing/2014/main" id="{7696C7F0-EE75-4F06-AA17-4FADDF8557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6" name="Text Box 58">
          <a:extLst>
            <a:ext uri="{FF2B5EF4-FFF2-40B4-BE49-F238E27FC236}">
              <a16:creationId xmlns:a16="http://schemas.microsoft.com/office/drawing/2014/main" id="{8167695E-E940-4DB8-9ADB-EE8E88A08D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7" name="Text Box 59">
          <a:extLst>
            <a:ext uri="{FF2B5EF4-FFF2-40B4-BE49-F238E27FC236}">
              <a16:creationId xmlns:a16="http://schemas.microsoft.com/office/drawing/2014/main" id="{43DD8B3F-C7FC-4C29-9D6D-2B3A596DB5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8" name="Text Box 60">
          <a:extLst>
            <a:ext uri="{FF2B5EF4-FFF2-40B4-BE49-F238E27FC236}">
              <a16:creationId xmlns:a16="http://schemas.microsoft.com/office/drawing/2014/main" id="{22C3C5CA-88AC-4625-91B6-216BD1E32D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39" name="Text Box 61">
          <a:extLst>
            <a:ext uri="{FF2B5EF4-FFF2-40B4-BE49-F238E27FC236}">
              <a16:creationId xmlns:a16="http://schemas.microsoft.com/office/drawing/2014/main" id="{2FEFD5BC-27C1-4E7D-A8AD-408E1A4BA6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0" name="Text Box 62">
          <a:extLst>
            <a:ext uri="{FF2B5EF4-FFF2-40B4-BE49-F238E27FC236}">
              <a16:creationId xmlns:a16="http://schemas.microsoft.com/office/drawing/2014/main" id="{A6614D9B-90BC-45B3-BFA9-E5EE3D3AA4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4649CDBB-BBBF-4623-9054-7A65AA1843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2" name="Text Box 64">
          <a:extLst>
            <a:ext uri="{FF2B5EF4-FFF2-40B4-BE49-F238E27FC236}">
              <a16:creationId xmlns:a16="http://schemas.microsoft.com/office/drawing/2014/main" id="{BC82F400-143B-4706-949F-C7C8D68790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3" name="Text Box 66">
          <a:extLst>
            <a:ext uri="{FF2B5EF4-FFF2-40B4-BE49-F238E27FC236}">
              <a16:creationId xmlns:a16="http://schemas.microsoft.com/office/drawing/2014/main" id="{592A2A18-7C51-41A9-8F30-112600952E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4" name="Text Box 67">
          <a:extLst>
            <a:ext uri="{FF2B5EF4-FFF2-40B4-BE49-F238E27FC236}">
              <a16:creationId xmlns:a16="http://schemas.microsoft.com/office/drawing/2014/main" id="{4C559F58-0698-4A91-88F6-6398B21B39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453C16D8-7961-4F49-96EE-1FC48AF166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879CC003-191A-4E3C-9773-62E12E4E72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E2F9752E-BBF3-4C4D-8CAE-10322F87C7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79CE59CA-69A6-4EF3-89B6-7FD66001E6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F0070343-91B1-47BB-8AC4-A42C1EED33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489E6303-24A3-40C7-A1DA-11A7975C53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1" name="Text Box 74">
          <a:extLst>
            <a:ext uri="{FF2B5EF4-FFF2-40B4-BE49-F238E27FC236}">
              <a16:creationId xmlns:a16="http://schemas.microsoft.com/office/drawing/2014/main" id="{5926BA0D-DB2F-4023-A1E5-9B992DDB89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2" name="Text Box 75">
          <a:extLst>
            <a:ext uri="{FF2B5EF4-FFF2-40B4-BE49-F238E27FC236}">
              <a16:creationId xmlns:a16="http://schemas.microsoft.com/office/drawing/2014/main" id="{6B63CE96-DD93-494B-9F15-578BAB45E2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3" name="Text Box 77">
          <a:extLst>
            <a:ext uri="{FF2B5EF4-FFF2-40B4-BE49-F238E27FC236}">
              <a16:creationId xmlns:a16="http://schemas.microsoft.com/office/drawing/2014/main" id="{F3708E91-DAA4-48AB-87ED-38DDDB77CD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4" name="Text Box 78">
          <a:extLst>
            <a:ext uri="{FF2B5EF4-FFF2-40B4-BE49-F238E27FC236}">
              <a16:creationId xmlns:a16="http://schemas.microsoft.com/office/drawing/2014/main" id="{5DCD2491-B9F4-47E6-B866-AA823A4D88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5" name="Text Box 80">
          <a:extLst>
            <a:ext uri="{FF2B5EF4-FFF2-40B4-BE49-F238E27FC236}">
              <a16:creationId xmlns:a16="http://schemas.microsoft.com/office/drawing/2014/main" id="{E6D74A1B-36F0-40A5-913B-3678AE3AAD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028CBB41-CED2-4704-A8A1-13D46D3389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43FD0282-EE92-4D4E-93E0-7783472435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8" name="Text Box 10">
          <a:extLst>
            <a:ext uri="{FF2B5EF4-FFF2-40B4-BE49-F238E27FC236}">
              <a16:creationId xmlns:a16="http://schemas.microsoft.com/office/drawing/2014/main" id="{E3DDD765-BC0D-476C-9425-406A122A7C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59" name="Text Box 11">
          <a:extLst>
            <a:ext uri="{FF2B5EF4-FFF2-40B4-BE49-F238E27FC236}">
              <a16:creationId xmlns:a16="http://schemas.microsoft.com/office/drawing/2014/main" id="{A15A091A-CF62-4C21-BF68-C1FC0346BA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0" name="Text Box 12">
          <a:extLst>
            <a:ext uri="{FF2B5EF4-FFF2-40B4-BE49-F238E27FC236}">
              <a16:creationId xmlns:a16="http://schemas.microsoft.com/office/drawing/2014/main" id="{11B20F6B-A9B7-44B9-B718-138D5985B3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1" name="Text Box 49">
          <a:extLst>
            <a:ext uri="{FF2B5EF4-FFF2-40B4-BE49-F238E27FC236}">
              <a16:creationId xmlns:a16="http://schemas.microsoft.com/office/drawing/2014/main" id="{BE1AE4B6-12FD-426D-A6A4-AB0B09C1E1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2" name="Text Box 50">
          <a:extLst>
            <a:ext uri="{FF2B5EF4-FFF2-40B4-BE49-F238E27FC236}">
              <a16:creationId xmlns:a16="http://schemas.microsoft.com/office/drawing/2014/main" id="{FD76B9C0-70DE-46AD-9E0B-296D3DDE5D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02341719-F201-4635-8C38-4140082DE9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39F83200-F477-47FE-8737-FEA666F393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502B2DAD-7E53-43CE-9993-73B618079F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6" name="Text Box 40">
          <a:extLst>
            <a:ext uri="{FF2B5EF4-FFF2-40B4-BE49-F238E27FC236}">
              <a16:creationId xmlns:a16="http://schemas.microsoft.com/office/drawing/2014/main" id="{5F858B6A-145E-4B58-91F5-C7B358C010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7" name="Text Box 41">
          <a:extLst>
            <a:ext uri="{FF2B5EF4-FFF2-40B4-BE49-F238E27FC236}">
              <a16:creationId xmlns:a16="http://schemas.microsoft.com/office/drawing/2014/main" id="{F8C3734B-8E3C-4576-A947-E5D229A756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8" name="Text Box 42">
          <a:extLst>
            <a:ext uri="{FF2B5EF4-FFF2-40B4-BE49-F238E27FC236}">
              <a16:creationId xmlns:a16="http://schemas.microsoft.com/office/drawing/2014/main" id="{D5252736-BE99-4056-9549-98674D579A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69" name="Text Box 43">
          <a:extLst>
            <a:ext uri="{FF2B5EF4-FFF2-40B4-BE49-F238E27FC236}">
              <a16:creationId xmlns:a16="http://schemas.microsoft.com/office/drawing/2014/main" id="{C0F443A5-C4ED-4C20-972A-EACCAEB44E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0" name="Text Box 44">
          <a:extLst>
            <a:ext uri="{FF2B5EF4-FFF2-40B4-BE49-F238E27FC236}">
              <a16:creationId xmlns:a16="http://schemas.microsoft.com/office/drawing/2014/main" id="{A6E07D34-E968-43EE-9E7C-42420D0ADA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1" name="Text Box 45">
          <a:extLst>
            <a:ext uri="{FF2B5EF4-FFF2-40B4-BE49-F238E27FC236}">
              <a16:creationId xmlns:a16="http://schemas.microsoft.com/office/drawing/2014/main" id="{F345A29A-6DFA-4EB0-9624-57FF58A2CF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0A27C5D6-24A6-4734-82C0-E9551B0BA0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3" name="Text Box 47">
          <a:extLst>
            <a:ext uri="{FF2B5EF4-FFF2-40B4-BE49-F238E27FC236}">
              <a16:creationId xmlns:a16="http://schemas.microsoft.com/office/drawing/2014/main" id="{949D546C-67B5-4006-A7CC-F6F9F9C8CD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4" name="Text Box 48">
          <a:extLst>
            <a:ext uri="{FF2B5EF4-FFF2-40B4-BE49-F238E27FC236}">
              <a16:creationId xmlns:a16="http://schemas.microsoft.com/office/drawing/2014/main" id="{721681C2-49C1-431D-BE50-455E77744C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5" name="Text Box 55">
          <a:extLst>
            <a:ext uri="{FF2B5EF4-FFF2-40B4-BE49-F238E27FC236}">
              <a16:creationId xmlns:a16="http://schemas.microsoft.com/office/drawing/2014/main" id="{A9CA34D4-4D64-47AA-B93A-D4C4184BDC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6" name="Text Box 56">
          <a:extLst>
            <a:ext uri="{FF2B5EF4-FFF2-40B4-BE49-F238E27FC236}">
              <a16:creationId xmlns:a16="http://schemas.microsoft.com/office/drawing/2014/main" id="{696FDEB2-6B23-4D52-AFC1-73E2749DB1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7" name="Text Box 57">
          <a:extLst>
            <a:ext uri="{FF2B5EF4-FFF2-40B4-BE49-F238E27FC236}">
              <a16:creationId xmlns:a16="http://schemas.microsoft.com/office/drawing/2014/main" id="{F9DE07E4-78A2-4C17-A29A-AA67897AE9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8" name="Text Box 58">
          <a:extLst>
            <a:ext uri="{FF2B5EF4-FFF2-40B4-BE49-F238E27FC236}">
              <a16:creationId xmlns:a16="http://schemas.microsoft.com/office/drawing/2014/main" id="{8531A9B8-AE26-44E4-AD17-A8559C2309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79" name="Text Box 59">
          <a:extLst>
            <a:ext uri="{FF2B5EF4-FFF2-40B4-BE49-F238E27FC236}">
              <a16:creationId xmlns:a16="http://schemas.microsoft.com/office/drawing/2014/main" id="{804ED7E8-D94E-422E-AE7D-61E9636E52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0" name="Text Box 60">
          <a:extLst>
            <a:ext uri="{FF2B5EF4-FFF2-40B4-BE49-F238E27FC236}">
              <a16:creationId xmlns:a16="http://schemas.microsoft.com/office/drawing/2014/main" id="{9CD942AE-859E-42EF-8CDD-B385BD6092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1" name="Text Box 61">
          <a:extLst>
            <a:ext uri="{FF2B5EF4-FFF2-40B4-BE49-F238E27FC236}">
              <a16:creationId xmlns:a16="http://schemas.microsoft.com/office/drawing/2014/main" id="{850F023F-9DB4-4F3E-B7D9-826C4DDC46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2" name="Text Box 62">
          <a:extLst>
            <a:ext uri="{FF2B5EF4-FFF2-40B4-BE49-F238E27FC236}">
              <a16:creationId xmlns:a16="http://schemas.microsoft.com/office/drawing/2014/main" id="{3CB8DB02-9E3B-44BC-8D0B-E00CB80B0F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F07C0AC3-C3CD-49A4-A251-48BDE051F5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4" name="Text Box 64">
          <a:extLst>
            <a:ext uri="{FF2B5EF4-FFF2-40B4-BE49-F238E27FC236}">
              <a16:creationId xmlns:a16="http://schemas.microsoft.com/office/drawing/2014/main" id="{D60F9313-8A0C-4A22-81DF-D638D9D5FE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5" name="Text Box 66">
          <a:extLst>
            <a:ext uri="{FF2B5EF4-FFF2-40B4-BE49-F238E27FC236}">
              <a16:creationId xmlns:a16="http://schemas.microsoft.com/office/drawing/2014/main" id="{A3B249A3-DAA6-480E-8405-B5F18D9A90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6" name="Text Box 67">
          <a:extLst>
            <a:ext uri="{FF2B5EF4-FFF2-40B4-BE49-F238E27FC236}">
              <a16:creationId xmlns:a16="http://schemas.microsoft.com/office/drawing/2014/main" id="{9B3BEF11-2DE2-482A-90C1-D9D5F600E4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7" name="Text Box 68">
          <a:extLst>
            <a:ext uri="{FF2B5EF4-FFF2-40B4-BE49-F238E27FC236}">
              <a16:creationId xmlns:a16="http://schemas.microsoft.com/office/drawing/2014/main" id="{117737C3-8535-4C39-9048-8E617ACB1D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8" name="Text Box 69">
          <a:extLst>
            <a:ext uri="{FF2B5EF4-FFF2-40B4-BE49-F238E27FC236}">
              <a16:creationId xmlns:a16="http://schemas.microsoft.com/office/drawing/2014/main" id="{5780BA8F-AFF8-48E3-8919-A55039770B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89" name="Text Box 70">
          <a:extLst>
            <a:ext uri="{FF2B5EF4-FFF2-40B4-BE49-F238E27FC236}">
              <a16:creationId xmlns:a16="http://schemas.microsoft.com/office/drawing/2014/main" id="{ACD64425-23D6-4A53-80F0-F709D5F837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0" name="Text Box 71">
          <a:extLst>
            <a:ext uri="{FF2B5EF4-FFF2-40B4-BE49-F238E27FC236}">
              <a16:creationId xmlns:a16="http://schemas.microsoft.com/office/drawing/2014/main" id="{28A0AA82-B9B8-469C-B9F4-5AF66C8DA5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1" name="Text Box 72">
          <a:extLst>
            <a:ext uri="{FF2B5EF4-FFF2-40B4-BE49-F238E27FC236}">
              <a16:creationId xmlns:a16="http://schemas.microsoft.com/office/drawing/2014/main" id="{DD4BD6D6-954C-4144-B671-A3546D73DF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2" name="Text Box 73">
          <a:extLst>
            <a:ext uri="{FF2B5EF4-FFF2-40B4-BE49-F238E27FC236}">
              <a16:creationId xmlns:a16="http://schemas.microsoft.com/office/drawing/2014/main" id="{B6739331-8E43-4E43-BFB8-DE84305EC7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3" name="Text Box 74">
          <a:extLst>
            <a:ext uri="{FF2B5EF4-FFF2-40B4-BE49-F238E27FC236}">
              <a16:creationId xmlns:a16="http://schemas.microsoft.com/office/drawing/2014/main" id="{E2601F6D-0466-4517-993F-EDE2FFA350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4" name="Text Box 75">
          <a:extLst>
            <a:ext uri="{FF2B5EF4-FFF2-40B4-BE49-F238E27FC236}">
              <a16:creationId xmlns:a16="http://schemas.microsoft.com/office/drawing/2014/main" id="{908BE4E4-AADD-4794-A3A6-B81D11E8A6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82C45977-8439-4CB9-95A6-640FAB28E7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6" name="Text Box 78">
          <a:extLst>
            <a:ext uri="{FF2B5EF4-FFF2-40B4-BE49-F238E27FC236}">
              <a16:creationId xmlns:a16="http://schemas.microsoft.com/office/drawing/2014/main" id="{18185AD8-DE5A-4BB4-B062-4AF2D6A2BC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7" name="Text Box 80">
          <a:extLst>
            <a:ext uri="{FF2B5EF4-FFF2-40B4-BE49-F238E27FC236}">
              <a16:creationId xmlns:a16="http://schemas.microsoft.com/office/drawing/2014/main" id="{89502DCD-CFE9-4D47-82C9-6565980430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8" name="Text Box 81">
          <a:extLst>
            <a:ext uri="{FF2B5EF4-FFF2-40B4-BE49-F238E27FC236}">
              <a16:creationId xmlns:a16="http://schemas.microsoft.com/office/drawing/2014/main" id="{C414BF4C-41E5-407F-905D-FF316457CD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FCC7B469-D6A1-462A-B170-C980591F28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0" name="Text Box 40">
          <a:extLst>
            <a:ext uri="{FF2B5EF4-FFF2-40B4-BE49-F238E27FC236}">
              <a16:creationId xmlns:a16="http://schemas.microsoft.com/office/drawing/2014/main" id="{FC9D3B3A-79D8-4BD3-A670-60C2E0B72D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1" name="Text Box 41">
          <a:extLst>
            <a:ext uri="{FF2B5EF4-FFF2-40B4-BE49-F238E27FC236}">
              <a16:creationId xmlns:a16="http://schemas.microsoft.com/office/drawing/2014/main" id="{31C022F4-ADED-4CED-B2DE-9E8E256C30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2" name="Text Box 42">
          <a:extLst>
            <a:ext uri="{FF2B5EF4-FFF2-40B4-BE49-F238E27FC236}">
              <a16:creationId xmlns:a16="http://schemas.microsoft.com/office/drawing/2014/main" id="{C29D0AB3-BC37-4044-B6AA-7A6F424B1C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3" name="Text Box 43">
          <a:extLst>
            <a:ext uri="{FF2B5EF4-FFF2-40B4-BE49-F238E27FC236}">
              <a16:creationId xmlns:a16="http://schemas.microsoft.com/office/drawing/2014/main" id="{AE96E8FF-6A72-4C39-BEF0-F4AB492E83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4" name="Text Box 44">
          <a:extLst>
            <a:ext uri="{FF2B5EF4-FFF2-40B4-BE49-F238E27FC236}">
              <a16:creationId xmlns:a16="http://schemas.microsoft.com/office/drawing/2014/main" id="{69AF45EE-85B1-4958-9B34-AE06C6FCE4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5" name="Text Box 45">
          <a:extLst>
            <a:ext uri="{FF2B5EF4-FFF2-40B4-BE49-F238E27FC236}">
              <a16:creationId xmlns:a16="http://schemas.microsoft.com/office/drawing/2014/main" id="{1AC2B9D7-F288-45FD-8B65-7C9DB45846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626CE5EC-C433-4528-B70D-BBF8D96E17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7" name="Text Box 47">
          <a:extLst>
            <a:ext uri="{FF2B5EF4-FFF2-40B4-BE49-F238E27FC236}">
              <a16:creationId xmlns:a16="http://schemas.microsoft.com/office/drawing/2014/main" id="{4C38C8DD-6B09-4183-9D8C-4818DA9D6A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8" name="Text Box 48">
          <a:extLst>
            <a:ext uri="{FF2B5EF4-FFF2-40B4-BE49-F238E27FC236}">
              <a16:creationId xmlns:a16="http://schemas.microsoft.com/office/drawing/2014/main" id="{FCCE575E-157B-4B9F-B5E5-6E0FE11975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09" name="Text Box 55">
          <a:extLst>
            <a:ext uri="{FF2B5EF4-FFF2-40B4-BE49-F238E27FC236}">
              <a16:creationId xmlns:a16="http://schemas.microsoft.com/office/drawing/2014/main" id="{C629C97D-F65E-477D-AE95-CE1501F9C2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0" name="Text Box 56">
          <a:extLst>
            <a:ext uri="{FF2B5EF4-FFF2-40B4-BE49-F238E27FC236}">
              <a16:creationId xmlns:a16="http://schemas.microsoft.com/office/drawing/2014/main" id="{638C1BB5-034D-4F41-A646-1351941F72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1" name="Text Box 57">
          <a:extLst>
            <a:ext uri="{FF2B5EF4-FFF2-40B4-BE49-F238E27FC236}">
              <a16:creationId xmlns:a16="http://schemas.microsoft.com/office/drawing/2014/main" id="{6648CAA4-5A3F-4223-87C1-421F0D96C4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2" name="Text Box 58">
          <a:extLst>
            <a:ext uri="{FF2B5EF4-FFF2-40B4-BE49-F238E27FC236}">
              <a16:creationId xmlns:a16="http://schemas.microsoft.com/office/drawing/2014/main" id="{7709ACB9-2B49-42BF-8D45-0FCB0D3D97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3" name="Text Box 59">
          <a:extLst>
            <a:ext uri="{FF2B5EF4-FFF2-40B4-BE49-F238E27FC236}">
              <a16:creationId xmlns:a16="http://schemas.microsoft.com/office/drawing/2014/main" id="{A3B6D2C9-4334-43FF-8EC9-FDD889FB02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4" name="Text Box 60">
          <a:extLst>
            <a:ext uri="{FF2B5EF4-FFF2-40B4-BE49-F238E27FC236}">
              <a16:creationId xmlns:a16="http://schemas.microsoft.com/office/drawing/2014/main" id="{740511F5-0171-4D1F-A2EB-70F44D5B4D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5" name="Text Box 61">
          <a:extLst>
            <a:ext uri="{FF2B5EF4-FFF2-40B4-BE49-F238E27FC236}">
              <a16:creationId xmlns:a16="http://schemas.microsoft.com/office/drawing/2014/main" id="{1383FA92-E105-45C3-B4AA-B241F9CEF7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6" name="Text Box 62">
          <a:extLst>
            <a:ext uri="{FF2B5EF4-FFF2-40B4-BE49-F238E27FC236}">
              <a16:creationId xmlns:a16="http://schemas.microsoft.com/office/drawing/2014/main" id="{853FAAE8-C079-4728-9DF6-1FB031C52C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8BABAD8C-4112-4162-8C96-BA4FFC0A2D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8" name="Text Box 64">
          <a:extLst>
            <a:ext uri="{FF2B5EF4-FFF2-40B4-BE49-F238E27FC236}">
              <a16:creationId xmlns:a16="http://schemas.microsoft.com/office/drawing/2014/main" id="{C7DA7957-4190-4A2E-85B4-30117E9F9B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19" name="Text Box 66">
          <a:extLst>
            <a:ext uri="{FF2B5EF4-FFF2-40B4-BE49-F238E27FC236}">
              <a16:creationId xmlns:a16="http://schemas.microsoft.com/office/drawing/2014/main" id="{4C1E17F4-1861-4EB4-A5D5-163A5D8A54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0" name="Text Box 67">
          <a:extLst>
            <a:ext uri="{FF2B5EF4-FFF2-40B4-BE49-F238E27FC236}">
              <a16:creationId xmlns:a16="http://schemas.microsoft.com/office/drawing/2014/main" id="{16677BFF-6820-4A1D-A3E2-A0B372BFFC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1" name="Text Box 68">
          <a:extLst>
            <a:ext uri="{FF2B5EF4-FFF2-40B4-BE49-F238E27FC236}">
              <a16:creationId xmlns:a16="http://schemas.microsoft.com/office/drawing/2014/main" id="{25E1A7FD-17BD-4EB9-895A-17B97FF4AD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2" name="Text Box 69">
          <a:extLst>
            <a:ext uri="{FF2B5EF4-FFF2-40B4-BE49-F238E27FC236}">
              <a16:creationId xmlns:a16="http://schemas.microsoft.com/office/drawing/2014/main" id="{5FEBD187-9C10-4EDF-B811-130B0B6589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3" name="Text Box 70">
          <a:extLst>
            <a:ext uri="{FF2B5EF4-FFF2-40B4-BE49-F238E27FC236}">
              <a16:creationId xmlns:a16="http://schemas.microsoft.com/office/drawing/2014/main" id="{78C50B5D-40AC-40E8-BFE0-30EC41F574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4" name="Text Box 71">
          <a:extLst>
            <a:ext uri="{FF2B5EF4-FFF2-40B4-BE49-F238E27FC236}">
              <a16:creationId xmlns:a16="http://schemas.microsoft.com/office/drawing/2014/main" id="{3D754EA5-DA69-492A-9453-1BADB8336E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5" name="Text Box 72">
          <a:extLst>
            <a:ext uri="{FF2B5EF4-FFF2-40B4-BE49-F238E27FC236}">
              <a16:creationId xmlns:a16="http://schemas.microsoft.com/office/drawing/2014/main" id="{8921CA70-BDEA-4579-B540-2A34B4533F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6" name="Text Box 73">
          <a:extLst>
            <a:ext uri="{FF2B5EF4-FFF2-40B4-BE49-F238E27FC236}">
              <a16:creationId xmlns:a16="http://schemas.microsoft.com/office/drawing/2014/main" id="{5E669E03-F85F-4467-818D-A8ECEC7D8F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7" name="Text Box 74">
          <a:extLst>
            <a:ext uri="{FF2B5EF4-FFF2-40B4-BE49-F238E27FC236}">
              <a16:creationId xmlns:a16="http://schemas.microsoft.com/office/drawing/2014/main" id="{282B2C51-FD62-4609-8353-EBD3543A0A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8" name="Text Box 75">
          <a:extLst>
            <a:ext uri="{FF2B5EF4-FFF2-40B4-BE49-F238E27FC236}">
              <a16:creationId xmlns:a16="http://schemas.microsoft.com/office/drawing/2014/main" id="{F9F8CEDC-6694-4643-B99D-2500F1F06A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29" name="Text Box 77">
          <a:extLst>
            <a:ext uri="{FF2B5EF4-FFF2-40B4-BE49-F238E27FC236}">
              <a16:creationId xmlns:a16="http://schemas.microsoft.com/office/drawing/2014/main" id="{4554DD7B-423D-4F65-94DD-AE3449D8EF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0" name="Text Box 78">
          <a:extLst>
            <a:ext uri="{FF2B5EF4-FFF2-40B4-BE49-F238E27FC236}">
              <a16:creationId xmlns:a16="http://schemas.microsoft.com/office/drawing/2014/main" id="{896B6655-FD9D-4F36-AA86-722655F722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1" name="Text Box 80">
          <a:extLst>
            <a:ext uri="{FF2B5EF4-FFF2-40B4-BE49-F238E27FC236}">
              <a16:creationId xmlns:a16="http://schemas.microsoft.com/office/drawing/2014/main" id="{8532ABE2-FD0C-4CCE-8351-6BE70AD751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2" name="Text Box 81">
          <a:extLst>
            <a:ext uri="{FF2B5EF4-FFF2-40B4-BE49-F238E27FC236}">
              <a16:creationId xmlns:a16="http://schemas.microsoft.com/office/drawing/2014/main" id="{F7624662-E505-49E1-9F0E-F4A0D98CEF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6150FE33-7076-43B9-9F67-A2C659EED3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4" name="Text Box 40">
          <a:extLst>
            <a:ext uri="{FF2B5EF4-FFF2-40B4-BE49-F238E27FC236}">
              <a16:creationId xmlns:a16="http://schemas.microsoft.com/office/drawing/2014/main" id="{EF280812-EFDF-4996-9EAE-5411AF9C2B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FB88D8E8-79D2-4F7F-A354-EC65C7B0FC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6" name="Text Box 42">
          <a:extLst>
            <a:ext uri="{FF2B5EF4-FFF2-40B4-BE49-F238E27FC236}">
              <a16:creationId xmlns:a16="http://schemas.microsoft.com/office/drawing/2014/main" id="{0408D0D7-EF63-4481-83BA-93B0A1B1D2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BF2151C4-22CD-47AB-BF26-2BD9BE9455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8" name="Text Box 44">
          <a:extLst>
            <a:ext uri="{FF2B5EF4-FFF2-40B4-BE49-F238E27FC236}">
              <a16:creationId xmlns:a16="http://schemas.microsoft.com/office/drawing/2014/main" id="{D4459AE9-4407-4D4A-BCF3-0646525F30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39" name="Text Box 45">
          <a:extLst>
            <a:ext uri="{FF2B5EF4-FFF2-40B4-BE49-F238E27FC236}">
              <a16:creationId xmlns:a16="http://schemas.microsoft.com/office/drawing/2014/main" id="{D6412531-7502-46AB-AEF7-5694EB6C3F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7F266561-1478-4769-8DC6-0887C26963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1" name="Text Box 47">
          <a:extLst>
            <a:ext uri="{FF2B5EF4-FFF2-40B4-BE49-F238E27FC236}">
              <a16:creationId xmlns:a16="http://schemas.microsoft.com/office/drawing/2014/main" id="{BC16DAD0-2D1C-485B-AD38-4D2D9BCCA2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2" name="Text Box 48">
          <a:extLst>
            <a:ext uri="{FF2B5EF4-FFF2-40B4-BE49-F238E27FC236}">
              <a16:creationId xmlns:a16="http://schemas.microsoft.com/office/drawing/2014/main" id="{0EAA0A21-8D05-4A14-8D5F-34230D86FB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3" name="Text Box 55">
          <a:extLst>
            <a:ext uri="{FF2B5EF4-FFF2-40B4-BE49-F238E27FC236}">
              <a16:creationId xmlns:a16="http://schemas.microsoft.com/office/drawing/2014/main" id="{B8AA616D-5A72-487F-825C-AB7B1935D7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4" name="Text Box 56">
          <a:extLst>
            <a:ext uri="{FF2B5EF4-FFF2-40B4-BE49-F238E27FC236}">
              <a16:creationId xmlns:a16="http://schemas.microsoft.com/office/drawing/2014/main" id="{67EAB345-9540-4EBA-940E-BAB182732C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5" name="Text Box 57">
          <a:extLst>
            <a:ext uri="{FF2B5EF4-FFF2-40B4-BE49-F238E27FC236}">
              <a16:creationId xmlns:a16="http://schemas.microsoft.com/office/drawing/2014/main" id="{8C5F3EA6-0006-4F36-9599-44EF673C55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6" name="Text Box 58">
          <a:extLst>
            <a:ext uri="{FF2B5EF4-FFF2-40B4-BE49-F238E27FC236}">
              <a16:creationId xmlns:a16="http://schemas.microsoft.com/office/drawing/2014/main" id="{6FAF22CD-510E-4762-AE9F-4BF8864477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7" name="Text Box 59">
          <a:extLst>
            <a:ext uri="{FF2B5EF4-FFF2-40B4-BE49-F238E27FC236}">
              <a16:creationId xmlns:a16="http://schemas.microsoft.com/office/drawing/2014/main" id="{E6282273-BFF3-4022-9661-7413D5B230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8" name="Text Box 60">
          <a:extLst>
            <a:ext uri="{FF2B5EF4-FFF2-40B4-BE49-F238E27FC236}">
              <a16:creationId xmlns:a16="http://schemas.microsoft.com/office/drawing/2014/main" id="{5DB84EBE-906F-4030-9186-E5C653554B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49" name="Text Box 61">
          <a:extLst>
            <a:ext uri="{FF2B5EF4-FFF2-40B4-BE49-F238E27FC236}">
              <a16:creationId xmlns:a16="http://schemas.microsoft.com/office/drawing/2014/main" id="{2EDCEF56-6B71-4D2D-8C10-5E0F5388EE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0" name="Text Box 62">
          <a:extLst>
            <a:ext uri="{FF2B5EF4-FFF2-40B4-BE49-F238E27FC236}">
              <a16:creationId xmlns:a16="http://schemas.microsoft.com/office/drawing/2014/main" id="{5B6FC3B7-B315-4BB6-86D5-4691024469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D0B4136C-E0DC-431E-B800-F8DF22E18D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2" name="Text Box 64">
          <a:extLst>
            <a:ext uri="{FF2B5EF4-FFF2-40B4-BE49-F238E27FC236}">
              <a16:creationId xmlns:a16="http://schemas.microsoft.com/office/drawing/2014/main" id="{4F548705-324D-4FF7-8AF3-B663FFA012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3" name="Text Box 66">
          <a:extLst>
            <a:ext uri="{FF2B5EF4-FFF2-40B4-BE49-F238E27FC236}">
              <a16:creationId xmlns:a16="http://schemas.microsoft.com/office/drawing/2014/main" id="{17DC25FF-7784-4A09-9F18-8092E8EA32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4" name="Text Box 67">
          <a:extLst>
            <a:ext uri="{FF2B5EF4-FFF2-40B4-BE49-F238E27FC236}">
              <a16:creationId xmlns:a16="http://schemas.microsoft.com/office/drawing/2014/main" id="{CB81B063-F3A9-45EF-8265-075CC99971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5" name="Text Box 68">
          <a:extLst>
            <a:ext uri="{FF2B5EF4-FFF2-40B4-BE49-F238E27FC236}">
              <a16:creationId xmlns:a16="http://schemas.microsoft.com/office/drawing/2014/main" id="{84BEEAB3-27CC-4AF6-8134-F7191B7C92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6" name="Text Box 69">
          <a:extLst>
            <a:ext uri="{FF2B5EF4-FFF2-40B4-BE49-F238E27FC236}">
              <a16:creationId xmlns:a16="http://schemas.microsoft.com/office/drawing/2014/main" id="{90745493-7BA8-4DD5-9133-7230C3D4CA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7" name="Text Box 70">
          <a:extLst>
            <a:ext uri="{FF2B5EF4-FFF2-40B4-BE49-F238E27FC236}">
              <a16:creationId xmlns:a16="http://schemas.microsoft.com/office/drawing/2014/main" id="{FC81B51C-0666-4700-92EE-38C3A56DF1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8" name="Text Box 71">
          <a:extLst>
            <a:ext uri="{FF2B5EF4-FFF2-40B4-BE49-F238E27FC236}">
              <a16:creationId xmlns:a16="http://schemas.microsoft.com/office/drawing/2014/main" id="{56BB2617-2091-4290-AF39-3AE60BADC1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59" name="Text Box 72">
          <a:extLst>
            <a:ext uri="{FF2B5EF4-FFF2-40B4-BE49-F238E27FC236}">
              <a16:creationId xmlns:a16="http://schemas.microsoft.com/office/drawing/2014/main" id="{C12C790D-C86B-42F3-98F0-406D027D83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0" name="Text Box 73">
          <a:extLst>
            <a:ext uri="{FF2B5EF4-FFF2-40B4-BE49-F238E27FC236}">
              <a16:creationId xmlns:a16="http://schemas.microsoft.com/office/drawing/2014/main" id="{4BA63422-BD85-4B8F-BEEF-CD5625A755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1" name="Text Box 74">
          <a:extLst>
            <a:ext uri="{FF2B5EF4-FFF2-40B4-BE49-F238E27FC236}">
              <a16:creationId xmlns:a16="http://schemas.microsoft.com/office/drawing/2014/main" id="{6D908AC7-2D08-412A-8F57-7982B55A9A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2" name="Text Box 75">
          <a:extLst>
            <a:ext uri="{FF2B5EF4-FFF2-40B4-BE49-F238E27FC236}">
              <a16:creationId xmlns:a16="http://schemas.microsoft.com/office/drawing/2014/main" id="{958DC2E0-94DD-4BFE-8900-2B9585AD42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3" name="Text Box 77">
          <a:extLst>
            <a:ext uri="{FF2B5EF4-FFF2-40B4-BE49-F238E27FC236}">
              <a16:creationId xmlns:a16="http://schemas.microsoft.com/office/drawing/2014/main" id="{90CC0640-DBBA-46BC-8622-BAEF556CE8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4" name="Text Box 78">
          <a:extLst>
            <a:ext uri="{FF2B5EF4-FFF2-40B4-BE49-F238E27FC236}">
              <a16:creationId xmlns:a16="http://schemas.microsoft.com/office/drawing/2014/main" id="{CD12D893-BAFA-4259-BAA2-A8E4BA609F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5" name="Text Box 80">
          <a:extLst>
            <a:ext uri="{FF2B5EF4-FFF2-40B4-BE49-F238E27FC236}">
              <a16:creationId xmlns:a16="http://schemas.microsoft.com/office/drawing/2014/main" id="{61EF66A6-3F09-4CB2-A867-AC0EB06231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6" name="Text Box 81">
          <a:extLst>
            <a:ext uri="{FF2B5EF4-FFF2-40B4-BE49-F238E27FC236}">
              <a16:creationId xmlns:a16="http://schemas.microsoft.com/office/drawing/2014/main" id="{DD655BD2-6A43-4310-AFB3-76506A7E60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8C7704A2-E7CE-4D15-82CB-DA12307889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99EF73FF-BBA2-4A8F-9A46-07337BC0A4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A81B1E12-B886-4A47-BCDA-0E388F1756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6BD985EA-D4EA-4886-BEE1-06BDEBB7FC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9AF4A421-1606-432D-A036-02B162E490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4A025E0E-4CFE-4E2E-B5FB-A79EF866D5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898873F7-58AC-4F59-AFCB-E7A4CB6AD1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4" name="Text Box 10">
          <a:extLst>
            <a:ext uri="{FF2B5EF4-FFF2-40B4-BE49-F238E27FC236}">
              <a16:creationId xmlns:a16="http://schemas.microsoft.com/office/drawing/2014/main" id="{101DB621-D375-499E-AEC4-4BDA41E9B1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5" name="Text Box 11">
          <a:extLst>
            <a:ext uri="{FF2B5EF4-FFF2-40B4-BE49-F238E27FC236}">
              <a16:creationId xmlns:a16="http://schemas.microsoft.com/office/drawing/2014/main" id="{B94FCEF5-B2DB-46EB-821F-0E73B2B120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6" name="Text Box 12">
          <a:extLst>
            <a:ext uri="{FF2B5EF4-FFF2-40B4-BE49-F238E27FC236}">
              <a16:creationId xmlns:a16="http://schemas.microsoft.com/office/drawing/2014/main" id="{1A2342A2-1B8B-455D-82A5-10E5EDF5DB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7" name="Text Box 49">
          <a:extLst>
            <a:ext uri="{FF2B5EF4-FFF2-40B4-BE49-F238E27FC236}">
              <a16:creationId xmlns:a16="http://schemas.microsoft.com/office/drawing/2014/main" id="{7D6FF2B7-2B4C-4017-BD3B-400B3F1D55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8" name="Text Box 50">
          <a:extLst>
            <a:ext uri="{FF2B5EF4-FFF2-40B4-BE49-F238E27FC236}">
              <a16:creationId xmlns:a16="http://schemas.microsoft.com/office/drawing/2014/main" id="{ABF5B734-6210-4F67-B454-F1DAF2F19D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79" name="Text Box 52">
          <a:extLst>
            <a:ext uri="{FF2B5EF4-FFF2-40B4-BE49-F238E27FC236}">
              <a16:creationId xmlns:a16="http://schemas.microsoft.com/office/drawing/2014/main" id="{27407D49-1AE8-4D6C-A8C9-A42F345287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0" name="Text Box 53">
          <a:extLst>
            <a:ext uri="{FF2B5EF4-FFF2-40B4-BE49-F238E27FC236}">
              <a16:creationId xmlns:a16="http://schemas.microsoft.com/office/drawing/2014/main" id="{17636CBE-05BC-419F-95BB-29266861E3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79A31B16-C378-43FB-BB5E-4E7F744DF5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95F45791-8762-4F84-936A-EDE2425AAD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id="{19C8FF2E-1303-434C-9C12-6C2D904A1A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id="{18299306-B7F3-45D6-AC22-C01B953668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FCBABC97-1D34-42B3-AADC-79C8CCC315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94B6396F-F87A-48F3-A850-F9E5FF4CB4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A01161A5-5291-4841-BA8D-17D5B7474C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C551F2F0-2870-4A36-B8D0-E823442C4F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89" name="Text Box 11">
          <a:extLst>
            <a:ext uri="{FF2B5EF4-FFF2-40B4-BE49-F238E27FC236}">
              <a16:creationId xmlns:a16="http://schemas.microsoft.com/office/drawing/2014/main" id="{28FA7DA2-E7D8-4A32-B925-9600ACF832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0" name="Text Box 12">
          <a:extLst>
            <a:ext uri="{FF2B5EF4-FFF2-40B4-BE49-F238E27FC236}">
              <a16:creationId xmlns:a16="http://schemas.microsoft.com/office/drawing/2014/main" id="{C2ED4F3F-8006-486D-9158-0CFDF34DB4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137AD5D6-2031-4121-A904-FD59D5D93B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2" name="Text Box 40">
          <a:extLst>
            <a:ext uri="{FF2B5EF4-FFF2-40B4-BE49-F238E27FC236}">
              <a16:creationId xmlns:a16="http://schemas.microsoft.com/office/drawing/2014/main" id="{13CAE3C2-C905-41BC-8E85-0D72FFBE40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3" name="Text Box 41">
          <a:extLst>
            <a:ext uri="{FF2B5EF4-FFF2-40B4-BE49-F238E27FC236}">
              <a16:creationId xmlns:a16="http://schemas.microsoft.com/office/drawing/2014/main" id="{41372340-4FB8-4256-B9A9-405517DB10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4" name="Text Box 42">
          <a:extLst>
            <a:ext uri="{FF2B5EF4-FFF2-40B4-BE49-F238E27FC236}">
              <a16:creationId xmlns:a16="http://schemas.microsoft.com/office/drawing/2014/main" id="{45FB1648-D508-4825-932E-2857B1717C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5" name="Text Box 43">
          <a:extLst>
            <a:ext uri="{FF2B5EF4-FFF2-40B4-BE49-F238E27FC236}">
              <a16:creationId xmlns:a16="http://schemas.microsoft.com/office/drawing/2014/main" id="{7F170263-AC1C-466F-81D0-74FC5EFE58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6" name="Text Box 44">
          <a:extLst>
            <a:ext uri="{FF2B5EF4-FFF2-40B4-BE49-F238E27FC236}">
              <a16:creationId xmlns:a16="http://schemas.microsoft.com/office/drawing/2014/main" id="{E00A9B64-3E5F-47EC-A39E-9695BC1713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7" name="Text Box 45">
          <a:extLst>
            <a:ext uri="{FF2B5EF4-FFF2-40B4-BE49-F238E27FC236}">
              <a16:creationId xmlns:a16="http://schemas.microsoft.com/office/drawing/2014/main" id="{AB30C36B-870B-4272-8E6E-CFE0A85A21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6B79B071-18F0-46C2-9A01-B538C1FEDD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499" name="Text Box 47">
          <a:extLst>
            <a:ext uri="{FF2B5EF4-FFF2-40B4-BE49-F238E27FC236}">
              <a16:creationId xmlns:a16="http://schemas.microsoft.com/office/drawing/2014/main" id="{CEA380F4-C37B-4CF4-B572-3A60BEE16B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0" name="Text Box 48">
          <a:extLst>
            <a:ext uri="{FF2B5EF4-FFF2-40B4-BE49-F238E27FC236}">
              <a16:creationId xmlns:a16="http://schemas.microsoft.com/office/drawing/2014/main" id="{67B7F3E2-AA52-48CB-A804-F0A28695CD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1" name="Text Box 49">
          <a:extLst>
            <a:ext uri="{FF2B5EF4-FFF2-40B4-BE49-F238E27FC236}">
              <a16:creationId xmlns:a16="http://schemas.microsoft.com/office/drawing/2014/main" id="{113C0811-93B9-4E89-8D34-BBAD30A17F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2" name="Text Box 50">
          <a:extLst>
            <a:ext uri="{FF2B5EF4-FFF2-40B4-BE49-F238E27FC236}">
              <a16:creationId xmlns:a16="http://schemas.microsoft.com/office/drawing/2014/main" id="{F45007DF-F99A-4A82-9C1C-D746CCFA8D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3" name="Text Box 52">
          <a:extLst>
            <a:ext uri="{FF2B5EF4-FFF2-40B4-BE49-F238E27FC236}">
              <a16:creationId xmlns:a16="http://schemas.microsoft.com/office/drawing/2014/main" id="{0BA19999-DF21-4471-8663-C12DBA77CB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4" name="Text Box 53">
          <a:extLst>
            <a:ext uri="{FF2B5EF4-FFF2-40B4-BE49-F238E27FC236}">
              <a16:creationId xmlns:a16="http://schemas.microsoft.com/office/drawing/2014/main" id="{A20B4334-16C0-4EA9-B4EC-5251C18E25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5" name="Text Box 55">
          <a:extLst>
            <a:ext uri="{FF2B5EF4-FFF2-40B4-BE49-F238E27FC236}">
              <a16:creationId xmlns:a16="http://schemas.microsoft.com/office/drawing/2014/main" id="{3BCBAC89-CAFD-4CC6-A783-3CFE2E682D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6" name="Text Box 56">
          <a:extLst>
            <a:ext uri="{FF2B5EF4-FFF2-40B4-BE49-F238E27FC236}">
              <a16:creationId xmlns:a16="http://schemas.microsoft.com/office/drawing/2014/main" id="{A6575D50-B92D-44F7-82D8-2A2E49C06A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7" name="Text Box 57">
          <a:extLst>
            <a:ext uri="{FF2B5EF4-FFF2-40B4-BE49-F238E27FC236}">
              <a16:creationId xmlns:a16="http://schemas.microsoft.com/office/drawing/2014/main" id="{B204D7AE-2019-4DBA-A1DD-33204E048C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8" name="Text Box 58">
          <a:extLst>
            <a:ext uri="{FF2B5EF4-FFF2-40B4-BE49-F238E27FC236}">
              <a16:creationId xmlns:a16="http://schemas.microsoft.com/office/drawing/2014/main" id="{09678901-1C26-4A73-AAAD-A64E85C573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09" name="Text Box 59">
          <a:extLst>
            <a:ext uri="{FF2B5EF4-FFF2-40B4-BE49-F238E27FC236}">
              <a16:creationId xmlns:a16="http://schemas.microsoft.com/office/drawing/2014/main" id="{9BF604DF-CB8D-42B3-B4B6-C67417A2AF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0" name="Text Box 60">
          <a:extLst>
            <a:ext uri="{FF2B5EF4-FFF2-40B4-BE49-F238E27FC236}">
              <a16:creationId xmlns:a16="http://schemas.microsoft.com/office/drawing/2014/main" id="{C14A39C8-4C6E-4EAE-9CDD-3615BFDB98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1" name="Text Box 61">
          <a:extLst>
            <a:ext uri="{FF2B5EF4-FFF2-40B4-BE49-F238E27FC236}">
              <a16:creationId xmlns:a16="http://schemas.microsoft.com/office/drawing/2014/main" id="{AC23A4CE-7BA5-4D7A-BD7C-3C631CEC12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2" name="Text Box 62">
          <a:extLst>
            <a:ext uri="{FF2B5EF4-FFF2-40B4-BE49-F238E27FC236}">
              <a16:creationId xmlns:a16="http://schemas.microsoft.com/office/drawing/2014/main" id="{F59AFD6E-A7A3-4C25-97B0-022F62E4E3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ED63424D-4E5E-4F5E-A84A-6838786BCF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4" name="Text Box 64">
          <a:extLst>
            <a:ext uri="{FF2B5EF4-FFF2-40B4-BE49-F238E27FC236}">
              <a16:creationId xmlns:a16="http://schemas.microsoft.com/office/drawing/2014/main" id="{45FBD583-6DB9-4882-9839-5D88F78E82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5" name="Text Box 66">
          <a:extLst>
            <a:ext uri="{FF2B5EF4-FFF2-40B4-BE49-F238E27FC236}">
              <a16:creationId xmlns:a16="http://schemas.microsoft.com/office/drawing/2014/main" id="{35812F47-6F5D-4F38-BAD7-42EA6E9CFF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6" name="Text Box 67">
          <a:extLst>
            <a:ext uri="{FF2B5EF4-FFF2-40B4-BE49-F238E27FC236}">
              <a16:creationId xmlns:a16="http://schemas.microsoft.com/office/drawing/2014/main" id="{D40DC334-AC46-4381-A295-8752B38218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7" name="Text Box 68">
          <a:extLst>
            <a:ext uri="{FF2B5EF4-FFF2-40B4-BE49-F238E27FC236}">
              <a16:creationId xmlns:a16="http://schemas.microsoft.com/office/drawing/2014/main" id="{A97D40AC-50F3-4882-9EC8-DBCDD28BB7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8" name="Text Box 69">
          <a:extLst>
            <a:ext uri="{FF2B5EF4-FFF2-40B4-BE49-F238E27FC236}">
              <a16:creationId xmlns:a16="http://schemas.microsoft.com/office/drawing/2014/main" id="{17D738F5-E02B-451A-A41A-7E25CB6930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19" name="Text Box 70">
          <a:extLst>
            <a:ext uri="{FF2B5EF4-FFF2-40B4-BE49-F238E27FC236}">
              <a16:creationId xmlns:a16="http://schemas.microsoft.com/office/drawing/2014/main" id="{41214498-BD4D-4BA3-9FD4-4E06B57FD5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0" name="Text Box 71">
          <a:extLst>
            <a:ext uri="{FF2B5EF4-FFF2-40B4-BE49-F238E27FC236}">
              <a16:creationId xmlns:a16="http://schemas.microsoft.com/office/drawing/2014/main" id="{A18ED6DE-646A-4CD5-806F-1C83A17184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1" name="Text Box 72">
          <a:extLst>
            <a:ext uri="{FF2B5EF4-FFF2-40B4-BE49-F238E27FC236}">
              <a16:creationId xmlns:a16="http://schemas.microsoft.com/office/drawing/2014/main" id="{F57952C1-CC54-47C4-9F1C-3FD0A2818C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2" name="Text Box 73">
          <a:extLst>
            <a:ext uri="{FF2B5EF4-FFF2-40B4-BE49-F238E27FC236}">
              <a16:creationId xmlns:a16="http://schemas.microsoft.com/office/drawing/2014/main" id="{00C553EA-BE7B-4534-97F4-089A7F9A5B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3" name="Text Box 74">
          <a:extLst>
            <a:ext uri="{FF2B5EF4-FFF2-40B4-BE49-F238E27FC236}">
              <a16:creationId xmlns:a16="http://schemas.microsoft.com/office/drawing/2014/main" id="{C1BBDEB1-5027-41E9-A009-274191F59B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4" name="Text Box 75">
          <a:extLst>
            <a:ext uri="{FF2B5EF4-FFF2-40B4-BE49-F238E27FC236}">
              <a16:creationId xmlns:a16="http://schemas.microsoft.com/office/drawing/2014/main" id="{2F1ACC45-2F79-4025-B210-D5F1395FFE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5" name="Text Box 77">
          <a:extLst>
            <a:ext uri="{FF2B5EF4-FFF2-40B4-BE49-F238E27FC236}">
              <a16:creationId xmlns:a16="http://schemas.microsoft.com/office/drawing/2014/main" id="{EE5B57EF-3627-4A15-9857-E952A35E00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6" name="Text Box 78">
          <a:extLst>
            <a:ext uri="{FF2B5EF4-FFF2-40B4-BE49-F238E27FC236}">
              <a16:creationId xmlns:a16="http://schemas.microsoft.com/office/drawing/2014/main" id="{9A3B52E2-914F-448E-9E71-85F004F0C6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7" name="Text Box 80">
          <a:extLst>
            <a:ext uri="{FF2B5EF4-FFF2-40B4-BE49-F238E27FC236}">
              <a16:creationId xmlns:a16="http://schemas.microsoft.com/office/drawing/2014/main" id="{66FB4FA2-A08C-4F30-8F66-9C6C0A8B2F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8" name="Text Box 81">
          <a:extLst>
            <a:ext uri="{FF2B5EF4-FFF2-40B4-BE49-F238E27FC236}">
              <a16:creationId xmlns:a16="http://schemas.microsoft.com/office/drawing/2014/main" id="{A189D6B1-A362-49EB-AE76-1406DE934E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4DF03086-EF37-49B4-AF96-526439BEDD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0" name="Text Box 40">
          <a:extLst>
            <a:ext uri="{FF2B5EF4-FFF2-40B4-BE49-F238E27FC236}">
              <a16:creationId xmlns:a16="http://schemas.microsoft.com/office/drawing/2014/main" id="{BED396F2-C091-41BF-85B0-D2925732BD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1" name="Text Box 41">
          <a:extLst>
            <a:ext uri="{FF2B5EF4-FFF2-40B4-BE49-F238E27FC236}">
              <a16:creationId xmlns:a16="http://schemas.microsoft.com/office/drawing/2014/main" id="{57809E89-FFE4-4641-8462-4D478DC772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2" name="Text Box 42">
          <a:extLst>
            <a:ext uri="{FF2B5EF4-FFF2-40B4-BE49-F238E27FC236}">
              <a16:creationId xmlns:a16="http://schemas.microsoft.com/office/drawing/2014/main" id="{20CDF223-2806-4CDA-8D7C-173E329F80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3" name="Text Box 43">
          <a:extLst>
            <a:ext uri="{FF2B5EF4-FFF2-40B4-BE49-F238E27FC236}">
              <a16:creationId xmlns:a16="http://schemas.microsoft.com/office/drawing/2014/main" id="{46814B39-241E-484C-866E-5D74CA7397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4" name="Text Box 44">
          <a:extLst>
            <a:ext uri="{FF2B5EF4-FFF2-40B4-BE49-F238E27FC236}">
              <a16:creationId xmlns:a16="http://schemas.microsoft.com/office/drawing/2014/main" id="{A02B4AD8-0710-4FCA-99F8-0CEC5C6357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5" name="Text Box 45">
          <a:extLst>
            <a:ext uri="{FF2B5EF4-FFF2-40B4-BE49-F238E27FC236}">
              <a16:creationId xmlns:a16="http://schemas.microsoft.com/office/drawing/2014/main" id="{073DF9AC-E753-4840-AF21-3D57CC8EDE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17C5A179-6014-497B-84ED-19FA33BDA2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7" name="Text Box 47">
          <a:extLst>
            <a:ext uri="{FF2B5EF4-FFF2-40B4-BE49-F238E27FC236}">
              <a16:creationId xmlns:a16="http://schemas.microsoft.com/office/drawing/2014/main" id="{83156441-FF54-4C6D-B8A6-D0B7224921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8" name="Text Box 48">
          <a:extLst>
            <a:ext uri="{FF2B5EF4-FFF2-40B4-BE49-F238E27FC236}">
              <a16:creationId xmlns:a16="http://schemas.microsoft.com/office/drawing/2014/main" id="{A09A2DDD-B42C-4D0E-862B-0EA490BB02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39" name="Text Box 55">
          <a:extLst>
            <a:ext uri="{FF2B5EF4-FFF2-40B4-BE49-F238E27FC236}">
              <a16:creationId xmlns:a16="http://schemas.microsoft.com/office/drawing/2014/main" id="{EF61C362-C590-4C2C-9FA3-DD6256072D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0" name="Text Box 56">
          <a:extLst>
            <a:ext uri="{FF2B5EF4-FFF2-40B4-BE49-F238E27FC236}">
              <a16:creationId xmlns:a16="http://schemas.microsoft.com/office/drawing/2014/main" id="{E9B564EF-3B90-4EBC-A474-89AAF604DB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1" name="Text Box 57">
          <a:extLst>
            <a:ext uri="{FF2B5EF4-FFF2-40B4-BE49-F238E27FC236}">
              <a16:creationId xmlns:a16="http://schemas.microsoft.com/office/drawing/2014/main" id="{C4C1D000-39C9-475A-87AF-D230473670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2" name="Text Box 58">
          <a:extLst>
            <a:ext uri="{FF2B5EF4-FFF2-40B4-BE49-F238E27FC236}">
              <a16:creationId xmlns:a16="http://schemas.microsoft.com/office/drawing/2014/main" id="{BCE989BF-2521-412D-AA41-AD7DCBB05D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3" name="Text Box 59">
          <a:extLst>
            <a:ext uri="{FF2B5EF4-FFF2-40B4-BE49-F238E27FC236}">
              <a16:creationId xmlns:a16="http://schemas.microsoft.com/office/drawing/2014/main" id="{C9942AB0-0BEC-45A9-A58C-4101198695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4" name="Text Box 60">
          <a:extLst>
            <a:ext uri="{FF2B5EF4-FFF2-40B4-BE49-F238E27FC236}">
              <a16:creationId xmlns:a16="http://schemas.microsoft.com/office/drawing/2014/main" id="{9C2CF9DF-2636-4217-988F-622EF6055C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5" name="Text Box 61">
          <a:extLst>
            <a:ext uri="{FF2B5EF4-FFF2-40B4-BE49-F238E27FC236}">
              <a16:creationId xmlns:a16="http://schemas.microsoft.com/office/drawing/2014/main" id="{E79A3798-EF96-475C-B4D3-233D4CA284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6" name="Text Box 62">
          <a:extLst>
            <a:ext uri="{FF2B5EF4-FFF2-40B4-BE49-F238E27FC236}">
              <a16:creationId xmlns:a16="http://schemas.microsoft.com/office/drawing/2014/main" id="{87222D4B-9D16-4723-AB8C-57395885AD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7" name="Text Box 63">
          <a:extLst>
            <a:ext uri="{FF2B5EF4-FFF2-40B4-BE49-F238E27FC236}">
              <a16:creationId xmlns:a16="http://schemas.microsoft.com/office/drawing/2014/main" id="{5937B8D9-C408-4C23-A5D7-8EE0D522DF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8" name="Text Box 64">
          <a:extLst>
            <a:ext uri="{FF2B5EF4-FFF2-40B4-BE49-F238E27FC236}">
              <a16:creationId xmlns:a16="http://schemas.microsoft.com/office/drawing/2014/main" id="{3E5006FF-AF13-4780-9719-81F77E7483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49" name="Text Box 66">
          <a:extLst>
            <a:ext uri="{FF2B5EF4-FFF2-40B4-BE49-F238E27FC236}">
              <a16:creationId xmlns:a16="http://schemas.microsoft.com/office/drawing/2014/main" id="{CD65ECF1-C318-417C-98EC-C10E459E50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0" name="Text Box 67">
          <a:extLst>
            <a:ext uri="{FF2B5EF4-FFF2-40B4-BE49-F238E27FC236}">
              <a16:creationId xmlns:a16="http://schemas.microsoft.com/office/drawing/2014/main" id="{72956D58-EF65-4901-95C3-7B293D348D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899F3ACF-76F8-49DD-AA59-5C7928C2DB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76A9A336-EE1B-4B8F-BA53-277B800DF9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A78BE4E8-B348-40EA-B937-63A77DB53B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E8B94F8E-CCB8-44C5-8D26-235A1E2AA9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50878C8A-02F6-49C5-A777-69836021C5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6EE7A7D7-91EF-44BE-97DD-F68F5A921F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7" name="Text Box 74">
          <a:extLst>
            <a:ext uri="{FF2B5EF4-FFF2-40B4-BE49-F238E27FC236}">
              <a16:creationId xmlns:a16="http://schemas.microsoft.com/office/drawing/2014/main" id="{CE24EFDA-0D4F-4BF9-9182-5A518C9233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8" name="Text Box 75">
          <a:extLst>
            <a:ext uri="{FF2B5EF4-FFF2-40B4-BE49-F238E27FC236}">
              <a16:creationId xmlns:a16="http://schemas.microsoft.com/office/drawing/2014/main" id="{C922B43B-1B01-4D69-B17D-627AAD8C33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59" name="Text Box 77">
          <a:extLst>
            <a:ext uri="{FF2B5EF4-FFF2-40B4-BE49-F238E27FC236}">
              <a16:creationId xmlns:a16="http://schemas.microsoft.com/office/drawing/2014/main" id="{81A8B856-C5B3-4B06-8EED-EA684EF110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0" name="Text Box 78">
          <a:extLst>
            <a:ext uri="{FF2B5EF4-FFF2-40B4-BE49-F238E27FC236}">
              <a16:creationId xmlns:a16="http://schemas.microsoft.com/office/drawing/2014/main" id="{7D93BF7B-EB4D-4E42-B1FA-B27BF46595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1" name="Text Box 80">
          <a:extLst>
            <a:ext uri="{FF2B5EF4-FFF2-40B4-BE49-F238E27FC236}">
              <a16:creationId xmlns:a16="http://schemas.microsoft.com/office/drawing/2014/main" id="{5294C047-8C8E-4FAA-A0B9-9B6B0BA10E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2" name="Text Box 81">
          <a:extLst>
            <a:ext uri="{FF2B5EF4-FFF2-40B4-BE49-F238E27FC236}">
              <a16:creationId xmlns:a16="http://schemas.microsoft.com/office/drawing/2014/main" id="{48020A06-6995-4093-97FE-DF6ED2AFDF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2FA6FA8-04DC-4780-837B-738E496CA4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4" name="Text Box 40">
          <a:extLst>
            <a:ext uri="{FF2B5EF4-FFF2-40B4-BE49-F238E27FC236}">
              <a16:creationId xmlns:a16="http://schemas.microsoft.com/office/drawing/2014/main" id="{FDFB2CFF-FE28-469D-AC5E-AA629ED383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5" name="Text Box 41">
          <a:extLst>
            <a:ext uri="{FF2B5EF4-FFF2-40B4-BE49-F238E27FC236}">
              <a16:creationId xmlns:a16="http://schemas.microsoft.com/office/drawing/2014/main" id="{DF8CE6DE-3665-4E87-9516-54C0DAE976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6" name="Text Box 42">
          <a:extLst>
            <a:ext uri="{FF2B5EF4-FFF2-40B4-BE49-F238E27FC236}">
              <a16:creationId xmlns:a16="http://schemas.microsoft.com/office/drawing/2014/main" id="{6572B5DC-22CA-4670-834F-25770BA5A2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D06843C5-D606-4FAA-9195-1963E329F0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8" name="Text Box 44">
          <a:extLst>
            <a:ext uri="{FF2B5EF4-FFF2-40B4-BE49-F238E27FC236}">
              <a16:creationId xmlns:a16="http://schemas.microsoft.com/office/drawing/2014/main" id="{DB71DA4E-BF61-4DD5-B3A0-5E63D4EB0A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69" name="Text Box 45">
          <a:extLst>
            <a:ext uri="{FF2B5EF4-FFF2-40B4-BE49-F238E27FC236}">
              <a16:creationId xmlns:a16="http://schemas.microsoft.com/office/drawing/2014/main" id="{764718EB-5DFB-44D8-8ACA-14F28E2ACB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0" name="Text Box 46">
          <a:extLst>
            <a:ext uri="{FF2B5EF4-FFF2-40B4-BE49-F238E27FC236}">
              <a16:creationId xmlns:a16="http://schemas.microsoft.com/office/drawing/2014/main" id="{01A45865-A9DA-41ED-865D-DD6FE2FF2B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2C91990D-A8AB-43FB-8E05-347AB2C387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2" name="Text Box 48">
          <a:extLst>
            <a:ext uri="{FF2B5EF4-FFF2-40B4-BE49-F238E27FC236}">
              <a16:creationId xmlns:a16="http://schemas.microsoft.com/office/drawing/2014/main" id="{931DEB89-49A4-4BFE-B95C-7D89082E62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39156C3E-D32B-494A-8A8F-38AF464295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B1BADAB2-5D39-4327-8DF7-1EFEBDCADC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2C09FD03-878B-4D10-8286-D03B04B413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E744C364-F751-4C7F-BE61-9E891F3FFC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6C87BCA6-A3E3-4885-8647-C55B97AA35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8" name="Text Box 60">
          <a:extLst>
            <a:ext uri="{FF2B5EF4-FFF2-40B4-BE49-F238E27FC236}">
              <a16:creationId xmlns:a16="http://schemas.microsoft.com/office/drawing/2014/main" id="{104E7B26-1668-4E82-AC0C-DA2DF1DCEE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79" name="Text Box 61">
          <a:extLst>
            <a:ext uri="{FF2B5EF4-FFF2-40B4-BE49-F238E27FC236}">
              <a16:creationId xmlns:a16="http://schemas.microsoft.com/office/drawing/2014/main" id="{047152AD-C385-4A0E-AC88-ADB405152D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0" name="Text Box 62">
          <a:extLst>
            <a:ext uri="{FF2B5EF4-FFF2-40B4-BE49-F238E27FC236}">
              <a16:creationId xmlns:a16="http://schemas.microsoft.com/office/drawing/2014/main" id="{50C2F053-3BEB-46A2-B07D-7F11DC422D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614C9611-E81C-4186-BC85-C0E4FB4B49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2" name="Text Box 64">
          <a:extLst>
            <a:ext uri="{FF2B5EF4-FFF2-40B4-BE49-F238E27FC236}">
              <a16:creationId xmlns:a16="http://schemas.microsoft.com/office/drawing/2014/main" id="{4E3CF6FF-0A6D-4233-8902-1E7828C207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3" name="Text Box 66">
          <a:extLst>
            <a:ext uri="{FF2B5EF4-FFF2-40B4-BE49-F238E27FC236}">
              <a16:creationId xmlns:a16="http://schemas.microsoft.com/office/drawing/2014/main" id="{77820DDF-AFD2-455F-A49C-BCFC228874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4" name="Text Box 67">
          <a:extLst>
            <a:ext uri="{FF2B5EF4-FFF2-40B4-BE49-F238E27FC236}">
              <a16:creationId xmlns:a16="http://schemas.microsoft.com/office/drawing/2014/main" id="{0271277D-6398-4D7A-9D9B-49653A09D5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5" name="Text Box 68">
          <a:extLst>
            <a:ext uri="{FF2B5EF4-FFF2-40B4-BE49-F238E27FC236}">
              <a16:creationId xmlns:a16="http://schemas.microsoft.com/office/drawing/2014/main" id="{BF202635-185E-46E7-A502-904D0D3A29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6" name="Text Box 69">
          <a:extLst>
            <a:ext uri="{FF2B5EF4-FFF2-40B4-BE49-F238E27FC236}">
              <a16:creationId xmlns:a16="http://schemas.microsoft.com/office/drawing/2014/main" id="{31ACD262-3E31-421E-8541-6C743739F6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7" name="Text Box 70">
          <a:extLst>
            <a:ext uri="{FF2B5EF4-FFF2-40B4-BE49-F238E27FC236}">
              <a16:creationId xmlns:a16="http://schemas.microsoft.com/office/drawing/2014/main" id="{DBD1638E-10BE-4C04-B7C2-57425B2128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8" name="Text Box 71">
          <a:extLst>
            <a:ext uri="{FF2B5EF4-FFF2-40B4-BE49-F238E27FC236}">
              <a16:creationId xmlns:a16="http://schemas.microsoft.com/office/drawing/2014/main" id="{709CCED2-BBD6-4354-B278-7C5282031B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89" name="Text Box 72">
          <a:extLst>
            <a:ext uri="{FF2B5EF4-FFF2-40B4-BE49-F238E27FC236}">
              <a16:creationId xmlns:a16="http://schemas.microsoft.com/office/drawing/2014/main" id="{51BF0B8B-6E18-491C-A067-A37C254376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0" name="Text Box 73">
          <a:extLst>
            <a:ext uri="{FF2B5EF4-FFF2-40B4-BE49-F238E27FC236}">
              <a16:creationId xmlns:a16="http://schemas.microsoft.com/office/drawing/2014/main" id="{8011483F-B38C-4EDF-958F-4816C3E516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1" name="Text Box 74">
          <a:extLst>
            <a:ext uri="{FF2B5EF4-FFF2-40B4-BE49-F238E27FC236}">
              <a16:creationId xmlns:a16="http://schemas.microsoft.com/office/drawing/2014/main" id="{1F6AED1D-D075-4D08-9B98-1C1A70BC86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2" name="Text Box 75">
          <a:extLst>
            <a:ext uri="{FF2B5EF4-FFF2-40B4-BE49-F238E27FC236}">
              <a16:creationId xmlns:a16="http://schemas.microsoft.com/office/drawing/2014/main" id="{8CA76BCB-1F23-4877-B25D-8AFFBC8D09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3" name="Text Box 77">
          <a:extLst>
            <a:ext uri="{FF2B5EF4-FFF2-40B4-BE49-F238E27FC236}">
              <a16:creationId xmlns:a16="http://schemas.microsoft.com/office/drawing/2014/main" id="{2271CD2F-C7CF-4C96-87F3-923D1BC389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4" name="Text Box 78">
          <a:extLst>
            <a:ext uri="{FF2B5EF4-FFF2-40B4-BE49-F238E27FC236}">
              <a16:creationId xmlns:a16="http://schemas.microsoft.com/office/drawing/2014/main" id="{257D5AF5-9557-43B8-B086-F2F945EE5C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5" name="Text Box 80">
          <a:extLst>
            <a:ext uri="{FF2B5EF4-FFF2-40B4-BE49-F238E27FC236}">
              <a16:creationId xmlns:a16="http://schemas.microsoft.com/office/drawing/2014/main" id="{2136C7AE-117F-4D11-91C5-D9BDE637A2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6" name="Text Box 81">
          <a:extLst>
            <a:ext uri="{FF2B5EF4-FFF2-40B4-BE49-F238E27FC236}">
              <a16:creationId xmlns:a16="http://schemas.microsoft.com/office/drawing/2014/main" id="{8537477F-236C-4B82-9E87-923F21C057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5D41E521-8B78-40DF-8317-09357FCF79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8" name="Text Box 40">
          <a:extLst>
            <a:ext uri="{FF2B5EF4-FFF2-40B4-BE49-F238E27FC236}">
              <a16:creationId xmlns:a16="http://schemas.microsoft.com/office/drawing/2014/main" id="{3235E47B-C579-4952-877B-27EE193970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599" name="Text Box 41">
          <a:extLst>
            <a:ext uri="{FF2B5EF4-FFF2-40B4-BE49-F238E27FC236}">
              <a16:creationId xmlns:a16="http://schemas.microsoft.com/office/drawing/2014/main" id="{4F8677AB-E307-4E35-9B6C-9B18FE4ED0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0" name="Text Box 42">
          <a:extLst>
            <a:ext uri="{FF2B5EF4-FFF2-40B4-BE49-F238E27FC236}">
              <a16:creationId xmlns:a16="http://schemas.microsoft.com/office/drawing/2014/main" id="{86F1C4CC-23BC-4589-BC6B-EF09850902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CA210F7E-97A8-4783-A4A7-A79E3A83DD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2" name="Text Box 44">
          <a:extLst>
            <a:ext uri="{FF2B5EF4-FFF2-40B4-BE49-F238E27FC236}">
              <a16:creationId xmlns:a16="http://schemas.microsoft.com/office/drawing/2014/main" id="{86743EA8-6E4E-4A0E-AD3F-B80CEC7194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3" name="Text Box 45">
          <a:extLst>
            <a:ext uri="{FF2B5EF4-FFF2-40B4-BE49-F238E27FC236}">
              <a16:creationId xmlns:a16="http://schemas.microsoft.com/office/drawing/2014/main" id="{9C5C59FC-AFEC-4319-8AB1-2EEBB4377B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4" name="Text Box 46">
          <a:extLst>
            <a:ext uri="{FF2B5EF4-FFF2-40B4-BE49-F238E27FC236}">
              <a16:creationId xmlns:a16="http://schemas.microsoft.com/office/drawing/2014/main" id="{5459D357-4D51-416B-8D75-1553FC87C6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5" name="Text Box 47">
          <a:extLst>
            <a:ext uri="{FF2B5EF4-FFF2-40B4-BE49-F238E27FC236}">
              <a16:creationId xmlns:a16="http://schemas.microsoft.com/office/drawing/2014/main" id="{C4C7428E-5261-41EA-92BB-E045B06D9C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6" name="Text Box 48">
          <a:extLst>
            <a:ext uri="{FF2B5EF4-FFF2-40B4-BE49-F238E27FC236}">
              <a16:creationId xmlns:a16="http://schemas.microsoft.com/office/drawing/2014/main" id="{60E16508-65C0-406E-BC76-7DA15FF4E3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7" name="Text Box 55">
          <a:extLst>
            <a:ext uri="{FF2B5EF4-FFF2-40B4-BE49-F238E27FC236}">
              <a16:creationId xmlns:a16="http://schemas.microsoft.com/office/drawing/2014/main" id="{F787EC07-EE37-403C-A267-B041737A4C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8" name="Text Box 56">
          <a:extLst>
            <a:ext uri="{FF2B5EF4-FFF2-40B4-BE49-F238E27FC236}">
              <a16:creationId xmlns:a16="http://schemas.microsoft.com/office/drawing/2014/main" id="{BF0CC5AE-3459-4889-BBEE-83364ECC93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09" name="Text Box 57">
          <a:extLst>
            <a:ext uri="{FF2B5EF4-FFF2-40B4-BE49-F238E27FC236}">
              <a16:creationId xmlns:a16="http://schemas.microsoft.com/office/drawing/2014/main" id="{120B00A2-F383-4467-BE1C-7C60BAA994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0" name="Text Box 58">
          <a:extLst>
            <a:ext uri="{FF2B5EF4-FFF2-40B4-BE49-F238E27FC236}">
              <a16:creationId xmlns:a16="http://schemas.microsoft.com/office/drawing/2014/main" id="{F487C697-F433-43FB-8301-241D34C2DE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1" name="Text Box 59">
          <a:extLst>
            <a:ext uri="{FF2B5EF4-FFF2-40B4-BE49-F238E27FC236}">
              <a16:creationId xmlns:a16="http://schemas.microsoft.com/office/drawing/2014/main" id="{5AAED2AB-3B40-4067-AA6F-096EA82F8D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2" name="Text Box 60">
          <a:extLst>
            <a:ext uri="{FF2B5EF4-FFF2-40B4-BE49-F238E27FC236}">
              <a16:creationId xmlns:a16="http://schemas.microsoft.com/office/drawing/2014/main" id="{7FCE083E-497C-4375-A25F-44A4C28A8B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3" name="Text Box 61">
          <a:extLst>
            <a:ext uri="{FF2B5EF4-FFF2-40B4-BE49-F238E27FC236}">
              <a16:creationId xmlns:a16="http://schemas.microsoft.com/office/drawing/2014/main" id="{121172A2-3A9D-4F07-BFF7-F2CDBB5EBB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4" name="Text Box 62">
          <a:extLst>
            <a:ext uri="{FF2B5EF4-FFF2-40B4-BE49-F238E27FC236}">
              <a16:creationId xmlns:a16="http://schemas.microsoft.com/office/drawing/2014/main" id="{60FB4374-2E9B-42A6-8287-D73A92B92D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DB7D8594-CBB7-4037-B712-833AF5AB44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6" name="Text Box 64">
          <a:extLst>
            <a:ext uri="{FF2B5EF4-FFF2-40B4-BE49-F238E27FC236}">
              <a16:creationId xmlns:a16="http://schemas.microsoft.com/office/drawing/2014/main" id="{29994A3B-5309-491B-BF8B-6AACFD5F06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7" name="Text Box 66">
          <a:extLst>
            <a:ext uri="{FF2B5EF4-FFF2-40B4-BE49-F238E27FC236}">
              <a16:creationId xmlns:a16="http://schemas.microsoft.com/office/drawing/2014/main" id="{7CF5BC57-5AAD-455E-A419-2684B8C6BC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8" name="Text Box 67">
          <a:extLst>
            <a:ext uri="{FF2B5EF4-FFF2-40B4-BE49-F238E27FC236}">
              <a16:creationId xmlns:a16="http://schemas.microsoft.com/office/drawing/2014/main" id="{3AE3C8AD-B705-40BF-95C8-0D9083F1F7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19" name="Text Box 68">
          <a:extLst>
            <a:ext uri="{FF2B5EF4-FFF2-40B4-BE49-F238E27FC236}">
              <a16:creationId xmlns:a16="http://schemas.microsoft.com/office/drawing/2014/main" id="{6F5A0C86-328B-4858-B87A-360E829D7D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0" name="Text Box 69">
          <a:extLst>
            <a:ext uri="{FF2B5EF4-FFF2-40B4-BE49-F238E27FC236}">
              <a16:creationId xmlns:a16="http://schemas.microsoft.com/office/drawing/2014/main" id="{FF9EDDB8-5DF1-467D-8C31-0FAFFC6F14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1" name="Text Box 70">
          <a:extLst>
            <a:ext uri="{FF2B5EF4-FFF2-40B4-BE49-F238E27FC236}">
              <a16:creationId xmlns:a16="http://schemas.microsoft.com/office/drawing/2014/main" id="{F05DA6D4-F446-481D-8FBD-245E642E8B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2" name="Text Box 71">
          <a:extLst>
            <a:ext uri="{FF2B5EF4-FFF2-40B4-BE49-F238E27FC236}">
              <a16:creationId xmlns:a16="http://schemas.microsoft.com/office/drawing/2014/main" id="{23FF13F7-FA03-4709-9CD9-310056979C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3" name="Text Box 72">
          <a:extLst>
            <a:ext uri="{FF2B5EF4-FFF2-40B4-BE49-F238E27FC236}">
              <a16:creationId xmlns:a16="http://schemas.microsoft.com/office/drawing/2014/main" id="{19550478-747D-4E3B-81A4-BD79C63B52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4" name="Text Box 73">
          <a:extLst>
            <a:ext uri="{FF2B5EF4-FFF2-40B4-BE49-F238E27FC236}">
              <a16:creationId xmlns:a16="http://schemas.microsoft.com/office/drawing/2014/main" id="{D9280850-7683-4437-AED0-7F20328276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5" name="Text Box 74">
          <a:extLst>
            <a:ext uri="{FF2B5EF4-FFF2-40B4-BE49-F238E27FC236}">
              <a16:creationId xmlns:a16="http://schemas.microsoft.com/office/drawing/2014/main" id="{6BCF7578-B80B-454C-B41D-18DAC7CCD4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6" name="Text Box 50">
          <a:extLst>
            <a:ext uri="{FF2B5EF4-FFF2-40B4-BE49-F238E27FC236}">
              <a16:creationId xmlns:a16="http://schemas.microsoft.com/office/drawing/2014/main" id="{3A98C55E-1981-4944-AA36-FEE8B67B56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0C26A5D1-EC33-4331-8874-3613B9290A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8850001F-1138-4153-A570-89EFE049A6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36380C51-DF94-4276-82B3-734E1FABE1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0" name="Text Box 40">
          <a:extLst>
            <a:ext uri="{FF2B5EF4-FFF2-40B4-BE49-F238E27FC236}">
              <a16:creationId xmlns:a16="http://schemas.microsoft.com/office/drawing/2014/main" id="{AB28002A-5D87-4DA2-8618-3244ECAEE5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1" name="Text Box 41">
          <a:extLst>
            <a:ext uri="{FF2B5EF4-FFF2-40B4-BE49-F238E27FC236}">
              <a16:creationId xmlns:a16="http://schemas.microsoft.com/office/drawing/2014/main" id="{3EC7633E-679E-4145-AE23-CB3E6C392B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2" name="Text Box 42">
          <a:extLst>
            <a:ext uri="{FF2B5EF4-FFF2-40B4-BE49-F238E27FC236}">
              <a16:creationId xmlns:a16="http://schemas.microsoft.com/office/drawing/2014/main" id="{A49DAB5E-ABB7-41EE-84BB-4E5EE314D7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3" name="Text Box 43">
          <a:extLst>
            <a:ext uri="{FF2B5EF4-FFF2-40B4-BE49-F238E27FC236}">
              <a16:creationId xmlns:a16="http://schemas.microsoft.com/office/drawing/2014/main" id="{E5C37522-70B6-4819-ADFA-CDEF74CB75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4" name="Text Box 44">
          <a:extLst>
            <a:ext uri="{FF2B5EF4-FFF2-40B4-BE49-F238E27FC236}">
              <a16:creationId xmlns:a16="http://schemas.microsoft.com/office/drawing/2014/main" id="{E5FB95DF-E246-4AB0-BF24-1CF5674FF0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5" name="Text Box 45">
          <a:extLst>
            <a:ext uri="{FF2B5EF4-FFF2-40B4-BE49-F238E27FC236}">
              <a16:creationId xmlns:a16="http://schemas.microsoft.com/office/drawing/2014/main" id="{61FAF343-A993-4BCF-8A29-5FA8313AD0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6" name="Text Box 46">
          <a:extLst>
            <a:ext uri="{FF2B5EF4-FFF2-40B4-BE49-F238E27FC236}">
              <a16:creationId xmlns:a16="http://schemas.microsoft.com/office/drawing/2014/main" id="{B0C24536-6027-4095-B7CA-E77403E4B6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7" name="Text Box 47">
          <a:extLst>
            <a:ext uri="{FF2B5EF4-FFF2-40B4-BE49-F238E27FC236}">
              <a16:creationId xmlns:a16="http://schemas.microsoft.com/office/drawing/2014/main" id="{74C99FE6-0A27-468D-AEB1-E096D02260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8" name="Text Box 48">
          <a:extLst>
            <a:ext uri="{FF2B5EF4-FFF2-40B4-BE49-F238E27FC236}">
              <a16:creationId xmlns:a16="http://schemas.microsoft.com/office/drawing/2014/main" id="{E60B3669-7750-4915-BA89-79DD133493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14797AD1-DCA0-4BDF-9BB8-7AB8D36C5E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0" name="Text Box 56">
          <a:extLst>
            <a:ext uri="{FF2B5EF4-FFF2-40B4-BE49-F238E27FC236}">
              <a16:creationId xmlns:a16="http://schemas.microsoft.com/office/drawing/2014/main" id="{62902D53-CE68-4285-AED0-69D5C1A9DC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1" name="Text Box 57">
          <a:extLst>
            <a:ext uri="{FF2B5EF4-FFF2-40B4-BE49-F238E27FC236}">
              <a16:creationId xmlns:a16="http://schemas.microsoft.com/office/drawing/2014/main" id="{DD48A707-187E-4591-960B-B0967D75D8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2" name="Text Box 58">
          <a:extLst>
            <a:ext uri="{FF2B5EF4-FFF2-40B4-BE49-F238E27FC236}">
              <a16:creationId xmlns:a16="http://schemas.microsoft.com/office/drawing/2014/main" id="{58626F7D-BFE9-4772-B4F2-0130B2F842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2CB89DC0-7297-481F-9C40-B3B7C26F17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4" name="Text Box 60">
          <a:extLst>
            <a:ext uri="{FF2B5EF4-FFF2-40B4-BE49-F238E27FC236}">
              <a16:creationId xmlns:a16="http://schemas.microsoft.com/office/drawing/2014/main" id="{2EFA143A-F682-4D9B-843E-C87C59FCA9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5" name="Text Box 61">
          <a:extLst>
            <a:ext uri="{FF2B5EF4-FFF2-40B4-BE49-F238E27FC236}">
              <a16:creationId xmlns:a16="http://schemas.microsoft.com/office/drawing/2014/main" id="{274F7788-845A-45C4-9F72-098286DFB4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6" name="Text Box 62">
          <a:extLst>
            <a:ext uri="{FF2B5EF4-FFF2-40B4-BE49-F238E27FC236}">
              <a16:creationId xmlns:a16="http://schemas.microsoft.com/office/drawing/2014/main" id="{846ECD95-2A06-43D0-8CC1-B52B9E859A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AF870E8F-F60F-41BD-A360-F79B4FEA11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8" name="Text Box 64">
          <a:extLst>
            <a:ext uri="{FF2B5EF4-FFF2-40B4-BE49-F238E27FC236}">
              <a16:creationId xmlns:a16="http://schemas.microsoft.com/office/drawing/2014/main" id="{B501AA2A-4B88-4DE2-A1DB-DDCBBE9F7B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49" name="Text Box 66">
          <a:extLst>
            <a:ext uri="{FF2B5EF4-FFF2-40B4-BE49-F238E27FC236}">
              <a16:creationId xmlns:a16="http://schemas.microsoft.com/office/drawing/2014/main" id="{9B36BCB9-CCAB-43DC-9B57-BB79451A78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0" name="Text Box 67">
          <a:extLst>
            <a:ext uri="{FF2B5EF4-FFF2-40B4-BE49-F238E27FC236}">
              <a16:creationId xmlns:a16="http://schemas.microsoft.com/office/drawing/2014/main" id="{01456756-52C6-4865-8118-1B22CF0177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41796466-9D3B-4ADF-84C1-E2C217638C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D9A45999-9A47-4365-9D52-923114C140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E1C75D9-929B-46A7-B3EF-0B48F40461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6AB0C862-040D-456D-80F4-9CF6AE6AEA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D2293040-74EA-44D2-BE7E-2FBF9275A9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2AE7A83A-107D-4FA9-8AB4-0794834849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7" name="Text Box 74">
          <a:extLst>
            <a:ext uri="{FF2B5EF4-FFF2-40B4-BE49-F238E27FC236}">
              <a16:creationId xmlns:a16="http://schemas.microsoft.com/office/drawing/2014/main" id="{1728B90F-6572-45EE-B565-60FEA0DD41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8" name="Text Box 75">
          <a:extLst>
            <a:ext uri="{FF2B5EF4-FFF2-40B4-BE49-F238E27FC236}">
              <a16:creationId xmlns:a16="http://schemas.microsoft.com/office/drawing/2014/main" id="{5BA847EE-89EE-46F8-ACAB-77A54DC5B5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2D4C227C-8B55-4905-9E59-F4F07F9022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0" name="Text Box 78">
          <a:extLst>
            <a:ext uri="{FF2B5EF4-FFF2-40B4-BE49-F238E27FC236}">
              <a16:creationId xmlns:a16="http://schemas.microsoft.com/office/drawing/2014/main" id="{722EB118-782E-4619-A49C-314C4EF464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1" name="Text Box 80">
          <a:extLst>
            <a:ext uri="{FF2B5EF4-FFF2-40B4-BE49-F238E27FC236}">
              <a16:creationId xmlns:a16="http://schemas.microsoft.com/office/drawing/2014/main" id="{027ADB9F-482C-4B36-BBF0-74F7CC148C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2" name="Text Box 81">
          <a:extLst>
            <a:ext uri="{FF2B5EF4-FFF2-40B4-BE49-F238E27FC236}">
              <a16:creationId xmlns:a16="http://schemas.microsoft.com/office/drawing/2014/main" id="{52C9FEB2-CAA4-4C15-AB7B-1CF1A59F51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669F1BE-1B1D-40B3-B82E-7437BEA703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4" name="Text Box 40">
          <a:extLst>
            <a:ext uri="{FF2B5EF4-FFF2-40B4-BE49-F238E27FC236}">
              <a16:creationId xmlns:a16="http://schemas.microsoft.com/office/drawing/2014/main" id="{60D9BE92-95A4-4902-B550-BA4E625DF2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5" name="Text Box 41">
          <a:extLst>
            <a:ext uri="{FF2B5EF4-FFF2-40B4-BE49-F238E27FC236}">
              <a16:creationId xmlns:a16="http://schemas.microsoft.com/office/drawing/2014/main" id="{2ABCE3D2-22AE-428E-B03F-F1E4D8CE77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6" name="Text Box 42">
          <a:extLst>
            <a:ext uri="{FF2B5EF4-FFF2-40B4-BE49-F238E27FC236}">
              <a16:creationId xmlns:a16="http://schemas.microsoft.com/office/drawing/2014/main" id="{55594AE2-954E-42B6-BA42-798ECBAE0F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7" name="Text Box 43">
          <a:extLst>
            <a:ext uri="{FF2B5EF4-FFF2-40B4-BE49-F238E27FC236}">
              <a16:creationId xmlns:a16="http://schemas.microsoft.com/office/drawing/2014/main" id="{2B9B277A-0749-494F-8E5F-E0FCDD9B85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8" name="Text Box 44">
          <a:extLst>
            <a:ext uri="{FF2B5EF4-FFF2-40B4-BE49-F238E27FC236}">
              <a16:creationId xmlns:a16="http://schemas.microsoft.com/office/drawing/2014/main" id="{3B849912-E343-429C-92FF-DBC0F50715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69" name="Text Box 45">
          <a:extLst>
            <a:ext uri="{FF2B5EF4-FFF2-40B4-BE49-F238E27FC236}">
              <a16:creationId xmlns:a16="http://schemas.microsoft.com/office/drawing/2014/main" id="{6F5E01FE-1882-402D-85F2-E2437D6F25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EE852EE0-271C-42BC-BC74-BDE36166E1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1" name="Text Box 47">
          <a:extLst>
            <a:ext uri="{FF2B5EF4-FFF2-40B4-BE49-F238E27FC236}">
              <a16:creationId xmlns:a16="http://schemas.microsoft.com/office/drawing/2014/main" id="{3442F6AA-EEF0-42EE-895D-69B59E8835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2" name="Text Box 48">
          <a:extLst>
            <a:ext uri="{FF2B5EF4-FFF2-40B4-BE49-F238E27FC236}">
              <a16:creationId xmlns:a16="http://schemas.microsoft.com/office/drawing/2014/main" id="{F212C91E-DD61-46C2-A826-1F8F60B066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3" name="Text Box 55">
          <a:extLst>
            <a:ext uri="{FF2B5EF4-FFF2-40B4-BE49-F238E27FC236}">
              <a16:creationId xmlns:a16="http://schemas.microsoft.com/office/drawing/2014/main" id="{70398C51-F674-44C6-BFDB-1E693D2CC0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4" name="Text Box 56">
          <a:extLst>
            <a:ext uri="{FF2B5EF4-FFF2-40B4-BE49-F238E27FC236}">
              <a16:creationId xmlns:a16="http://schemas.microsoft.com/office/drawing/2014/main" id="{C118FDA8-DACC-43A6-AB79-516079D5FB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5" name="Text Box 57">
          <a:extLst>
            <a:ext uri="{FF2B5EF4-FFF2-40B4-BE49-F238E27FC236}">
              <a16:creationId xmlns:a16="http://schemas.microsoft.com/office/drawing/2014/main" id="{B86BC6A5-25DE-40A6-8F0F-86E2E37759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6" name="Text Box 58">
          <a:extLst>
            <a:ext uri="{FF2B5EF4-FFF2-40B4-BE49-F238E27FC236}">
              <a16:creationId xmlns:a16="http://schemas.microsoft.com/office/drawing/2014/main" id="{991C25C9-42D8-4532-A6B4-53AC57741E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7" name="Text Box 59">
          <a:extLst>
            <a:ext uri="{FF2B5EF4-FFF2-40B4-BE49-F238E27FC236}">
              <a16:creationId xmlns:a16="http://schemas.microsoft.com/office/drawing/2014/main" id="{9066A411-0909-4C5B-995F-0FFA717801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8" name="Text Box 60">
          <a:extLst>
            <a:ext uri="{FF2B5EF4-FFF2-40B4-BE49-F238E27FC236}">
              <a16:creationId xmlns:a16="http://schemas.microsoft.com/office/drawing/2014/main" id="{0B066F59-330C-48DE-B36C-F9B4C180C7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79" name="Text Box 61">
          <a:extLst>
            <a:ext uri="{FF2B5EF4-FFF2-40B4-BE49-F238E27FC236}">
              <a16:creationId xmlns:a16="http://schemas.microsoft.com/office/drawing/2014/main" id="{73841549-8052-448A-933E-ADFD711BF1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0" name="Text Box 62">
          <a:extLst>
            <a:ext uri="{FF2B5EF4-FFF2-40B4-BE49-F238E27FC236}">
              <a16:creationId xmlns:a16="http://schemas.microsoft.com/office/drawing/2014/main" id="{2299509A-9B98-4290-9932-D01906E627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97E880E1-530D-473A-BBF3-B575E4C459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2" name="Text Box 64">
          <a:extLst>
            <a:ext uri="{FF2B5EF4-FFF2-40B4-BE49-F238E27FC236}">
              <a16:creationId xmlns:a16="http://schemas.microsoft.com/office/drawing/2014/main" id="{5A1ECC71-B31E-469C-9369-E2CAE7E3E6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3" name="Text Box 66">
          <a:extLst>
            <a:ext uri="{FF2B5EF4-FFF2-40B4-BE49-F238E27FC236}">
              <a16:creationId xmlns:a16="http://schemas.microsoft.com/office/drawing/2014/main" id="{189C1F85-45A3-45F0-88B4-62506D6404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4" name="Text Box 67">
          <a:extLst>
            <a:ext uri="{FF2B5EF4-FFF2-40B4-BE49-F238E27FC236}">
              <a16:creationId xmlns:a16="http://schemas.microsoft.com/office/drawing/2014/main" id="{71C40208-2F87-4067-AB2A-6627CC4F10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05820CBF-D3FE-4FCA-8FDC-17125751B7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67554305-3854-4CFB-B0BF-AD5C6F46FE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AA428A98-0723-4E2E-8011-2C95E88D53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E59544E1-145D-488C-9D75-C5D634A251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D086AB5F-6429-4C78-BBC7-0C8AA21744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27F09EC5-69F1-4960-BA98-3DAECAEFE6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1" name="Text Box 74">
          <a:extLst>
            <a:ext uri="{FF2B5EF4-FFF2-40B4-BE49-F238E27FC236}">
              <a16:creationId xmlns:a16="http://schemas.microsoft.com/office/drawing/2014/main" id="{BC060094-494C-42E6-8FEB-12D0FEA90C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2" name="Text Box 75">
          <a:extLst>
            <a:ext uri="{FF2B5EF4-FFF2-40B4-BE49-F238E27FC236}">
              <a16:creationId xmlns:a16="http://schemas.microsoft.com/office/drawing/2014/main" id="{EDD3E3DD-1550-4D9D-B51E-4321364657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3" name="Text Box 77">
          <a:extLst>
            <a:ext uri="{FF2B5EF4-FFF2-40B4-BE49-F238E27FC236}">
              <a16:creationId xmlns:a16="http://schemas.microsoft.com/office/drawing/2014/main" id="{11CE1884-98BF-4EF9-BA43-8649FD1394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4" name="Text Box 78">
          <a:extLst>
            <a:ext uri="{FF2B5EF4-FFF2-40B4-BE49-F238E27FC236}">
              <a16:creationId xmlns:a16="http://schemas.microsoft.com/office/drawing/2014/main" id="{84360573-16AD-4F99-A0C3-A76F8DF5C7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5" name="Text Box 80">
          <a:extLst>
            <a:ext uri="{FF2B5EF4-FFF2-40B4-BE49-F238E27FC236}">
              <a16:creationId xmlns:a16="http://schemas.microsoft.com/office/drawing/2014/main" id="{11318F54-8DA8-4BC3-86A8-8B54C0BB3F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6" name="Text Box 81">
          <a:extLst>
            <a:ext uri="{FF2B5EF4-FFF2-40B4-BE49-F238E27FC236}">
              <a16:creationId xmlns:a16="http://schemas.microsoft.com/office/drawing/2014/main" id="{D574EE71-F174-438E-A6BB-DB0ADCCD65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F4905059-A401-4775-B186-C4CC78886B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8" name="Text Box 40">
          <a:extLst>
            <a:ext uri="{FF2B5EF4-FFF2-40B4-BE49-F238E27FC236}">
              <a16:creationId xmlns:a16="http://schemas.microsoft.com/office/drawing/2014/main" id="{F87BC0C3-2034-47A5-A7F9-95D3838D9F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699" name="Text Box 41">
          <a:extLst>
            <a:ext uri="{FF2B5EF4-FFF2-40B4-BE49-F238E27FC236}">
              <a16:creationId xmlns:a16="http://schemas.microsoft.com/office/drawing/2014/main" id="{BD572651-B465-4FAF-999B-B2725BE3DF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0" name="Text Box 42">
          <a:extLst>
            <a:ext uri="{FF2B5EF4-FFF2-40B4-BE49-F238E27FC236}">
              <a16:creationId xmlns:a16="http://schemas.microsoft.com/office/drawing/2014/main" id="{B60E5CCC-1F2A-4B90-ABC3-04A9299294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AC8C9C06-2DAB-4601-8320-6AECE924A0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D58825C1-FA94-4B77-8EFE-0958682D58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3" name="Text Box 45">
          <a:extLst>
            <a:ext uri="{FF2B5EF4-FFF2-40B4-BE49-F238E27FC236}">
              <a16:creationId xmlns:a16="http://schemas.microsoft.com/office/drawing/2014/main" id="{12350D90-A195-4F05-AAB3-520E2EEC6E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4" name="Text Box 46">
          <a:extLst>
            <a:ext uri="{FF2B5EF4-FFF2-40B4-BE49-F238E27FC236}">
              <a16:creationId xmlns:a16="http://schemas.microsoft.com/office/drawing/2014/main" id="{F399171B-8923-45FB-9A54-DD93359A05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5" name="Text Box 47">
          <a:extLst>
            <a:ext uri="{FF2B5EF4-FFF2-40B4-BE49-F238E27FC236}">
              <a16:creationId xmlns:a16="http://schemas.microsoft.com/office/drawing/2014/main" id="{DE33BDC2-356F-4618-BD3F-CE2880A7C6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6" name="Text Box 48">
          <a:extLst>
            <a:ext uri="{FF2B5EF4-FFF2-40B4-BE49-F238E27FC236}">
              <a16:creationId xmlns:a16="http://schemas.microsoft.com/office/drawing/2014/main" id="{3107868C-D5D5-43A8-8EAC-4A35EEF230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7" name="Text Box 55">
          <a:extLst>
            <a:ext uri="{FF2B5EF4-FFF2-40B4-BE49-F238E27FC236}">
              <a16:creationId xmlns:a16="http://schemas.microsoft.com/office/drawing/2014/main" id="{680DF23A-77BC-48F1-A5C5-55934628C2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8" name="Text Box 56">
          <a:extLst>
            <a:ext uri="{FF2B5EF4-FFF2-40B4-BE49-F238E27FC236}">
              <a16:creationId xmlns:a16="http://schemas.microsoft.com/office/drawing/2014/main" id="{A7405D04-A231-41C0-A444-DE0C082A1D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09" name="Text Box 57">
          <a:extLst>
            <a:ext uri="{FF2B5EF4-FFF2-40B4-BE49-F238E27FC236}">
              <a16:creationId xmlns:a16="http://schemas.microsoft.com/office/drawing/2014/main" id="{B71C6448-42B1-4CA1-A8F6-5E0B4E1A30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0" name="Text Box 58">
          <a:extLst>
            <a:ext uri="{FF2B5EF4-FFF2-40B4-BE49-F238E27FC236}">
              <a16:creationId xmlns:a16="http://schemas.microsoft.com/office/drawing/2014/main" id="{F9758452-F3C1-4C47-A0D4-A21867A1A3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1" name="Text Box 59">
          <a:extLst>
            <a:ext uri="{FF2B5EF4-FFF2-40B4-BE49-F238E27FC236}">
              <a16:creationId xmlns:a16="http://schemas.microsoft.com/office/drawing/2014/main" id="{1CD3C24B-E597-48A6-ABF5-C7FA86AF0D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2" name="Text Box 60">
          <a:extLst>
            <a:ext uri="{FF2B5EF4-FFF2-40B4-BE49-F238E27FC236}">
              <a16:creationId xmlns:a16="http://schemas.microsoft.com/office/drawing/2014/main" id="{01E443D6-E1CF-4681-9234-9CE2D37481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3" name="Text Box 61">
          <a:extLst>
            <a:ext uri="{FF2B5EF4-FFF2-40B4-BE49-F238E27FC236}">
              <a16:creationId xmlns:a16="http://schemas.microsoft.com/office/drawing/2014/main" id="{E0F79489-F14D-4EF0-88F9-A73B436D3D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4" name="Text Box 62">
          <a:extLst>
            <a:ext uri="{FF2B5EF4-FFF2-40B4-BE49-F238E27FC236}">
              <a16:creationId xmlns:a16="http://schemas.microsoft.com/office/drawing/2014/main" id="{1ED880BD-27F9-4F07-A6E9-846FB399F3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48EE99CB-1768-421B-810E-7AAA2B28FA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6" name="Text Box 64">
          <a:extLst>
            <a:ext uri="{FF2B5EF4-FFF2-40B4-BE49-F238E27FC236}">
              <a16:creationId xmlns:a16="http://schemas.microsoft.com/office/drawing/2014/main" id="{637F7089-F9BB-46ED-8A94-FEBC827B16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7" name="Text Box 66">
          <a:extLst>
            <a:ext uri="{FF2B5EF4-FFF2-40B4-BE49-F238E27FC236}">
              <a16:creationId xmlns:a16="http://schemas.microsoft.com/office/drawing/2014/main" id="{A314E5C9-1ABC-4775-869C-57D68909C8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8" name="Text Box 67">
          <a:extLst>
            <a:ext uri="{FF2B5EF4-FFF2-40B4-BE49-F238E27FC236}">
              <a16:creationId xmlns:a16="http://schemas.microsoft.com/office/drawing/2014/main" id="{1D7C6215-79DB-48CB-BC5B-0D82E910E9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96A5331E-A299-4FBB-917F-A41B080547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89C66917-D758-4FCB-A20D-229B69F890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2F7315D-E2C2-4C45-8FF8-1C2C8D5ED9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F5DD2839-A715-4642-962D-D8009A81E5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8E00F77E-E8FE-47F4-BC5A-A50E2CE8E5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68BC80DB-4F1B-45AF-832B-03E30071FB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5" name="Text Box 74">
          <a:extLst>
            <a:ext uri="{FF2B5EF4-FFF2-40B4-BE49-F238E27FC236}">
              <a16:creationId xmlns:a16="http://schemas.microsoft.com/office/drawing/2014/main" id="{2A03194D-A047-4B22-AD44-D91265913E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6" name="Text Box 75">
          <a:extLst>
            <a:ext uri="{FF2B5EF4-FFF2-40B4-BE49-F238E27FC236}">
              <a16:creationId xmlns:a16="http://schemas.microsoft.com/office/drawing/2014/main" id="{FB0D7C17-E107-4BCB-AFA3-594FDFED3A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7" name="Text Box 77">
          <a:extLst>
            <a:ext uri="{FF2B5EF4-FFF2-40B4-BE49-F238E27FC236}">
              <a16:creationId xmlns:a16="http://schemas.microsoft.com/office/drawing/2014/main" id="{CD851972-105D-463E-8660-51B760E588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8" name="Text Box 78">
          <a:extLst>
            <a:ext uri="{FF2B5EF4-FFF2-40B4-BE49-F238E27FC236}">
              <a16:creationId xmlns:a16="http://schemas.microsoft.com/office/drawing/2014/main" id="{124F13FF-275E-401E-8684-1848DC4BA2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29" name="Text Box 80">
          <a:extLst>
            <a:ext uri="{FF2B5EF4-FFF2-40B4-BE49-F238E27FC236}">
              <a16:creationId xmlns:a16="http://schemas.microsoft.com/office/drawing/2014/main" id="{E05EDB30-705F-4A12-8F88-A5CFB52E10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0" name="Text Box 81">
          <a:extLst>
            <a:ext uri="{FF2B5EF4-FFF2-40B4-BE49-F238E27FC236}">
              <a16:creationId xmlns:a16="http://schemas.microsoft.com/office/drawing/2014/main" id="{785367FA-FA57-445A-8AA5-5FC21EFE27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39D1E9A5-A9CE-4BD3-A9CA-391C3A0DB2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1AB4E89-4226-43B7-9278-BAFDF77359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3FB4E7DD-8403-4F2D-AAF5-A79401AF90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0E30D81F-50F1-456A-8750-C7B1D81FFF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4613D79F-0FF4-4830-B7CA-5B5501F5DB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48D4B1C3-C1D6-4BED-9D4D-F273517620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1EFD12E6-9AFC-43C0-AEDA-90026972C7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3BD375C1-F73C-4EEA-9E93-7B87783923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8E774B6F-D86A-4A3A-98B7-BC93B3725A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C6774C2C-6D90-4B4A-8613-DDC2C38A32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1" name="Text Box 49">
          <a:extLst>
            <a:ext uri="{FF2B5EF4-FFF2-40B4-BE49-F238E27FC236}">
              <a16:creationId xmlns:a16="http://schemas.microsoft.com/office/drawing/2014/main" id="{91F1CA74-0140-441B-AD3B-BEDAB15A16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2" name="Text Box 50">
          <a:extLst>
            <a:ext uri="{FF2B5EF4-FFF2-40B4-BE49-F238E27FC236}">
              <a16:creationId xmlns:a16="http://schemas.microsoft.com/office/drawing/2014/main" id="{31FB3275-4D73-4EFA-8124-CC8C0AB596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3" name="Text Box 52">
          <a:extLst>
            <a:ext uri="{FF2B5EF4-FFF2-40B4-BE49-F238E27FC236}">
              <a16:creationId xmlns:a16="http://schemas.microsoft.com/office/drawing/2014/main" id="{85E2140D-0207-4424-B52E-6880998557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4" name="Text Box 53">
          <a:extLst>
            <a:ext uri="{FF2B5EF4-FFF2-40B4-BE49-F238E27FC236}">
              <a16:creationId xmlns:a16="http://schemas.microsoft.com/office/drawing/2014/main" id="{D75F60B4-125F-4F15-BEF6-DCD80BB336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3C515A5F-BBE0-483A-8DDA-A49E4D6AD0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F232EE03-1D91-4EC1-B67B-FC0C17E06C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7" name="Text Box 5">
          <a:extLst>
            <a:ext uri="{FF2B5EF4-FFF2-40B4-BE49-F238E27FC236}">
              <a16:creationId xmlns:a16="http://schemas.microsoft.com/office/drawing/2014/main" id="{8E7FEE0C-84CB-4FF5-A768-2F67057EB3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8" name="Text Box 6">
          <a:extLst>
            <a:ext uri="{FF2B5EF4-FFF2-40B4-BE49-F238E27FC236}">
              <a16:creationId xmlns:a16="http://schemas.microsoft.com/office/drawing/2014/main" id="{C309CAA7-C261-46F8-8CB2-A3641A6BDC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B917D861-4C4E-4189-8F26-AFAD962909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83B3669E-EB91-4630-B8CC-1CCDD20FCF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6BB5892A-91DB-4F85-B78E-B4CCC0BC1F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78516FF8-ABD5-4291-B1F4-CDD03F8432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3" name="Text Box 11">
          <a:extLst>
            <a:ext uri="{FF2B5EF4-FFF2-40B4-BE49-F238E27FC236}">
              <a16:creationId xmlns:a16="http://schemas.microsoft.com/office/drawing/2014/main" id="{A02F104E-4BBA-4774-885F-17F373A939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4" name="Text Box 12">
          <a:extLst>
            <a:ext uri="{FF2B5EF4-FFF2-40B4-BE49-F238E27FC236}">
              <a16:creationId xmlns:a16="http://schemas.microsoft.com/office/drawing/2014/main" id="{B4538578-F831-40FF-BC4C-A0156685E4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51182298-EEB1-4EC3-A4D7-78EC785AEC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6" name="Text Box 40">
          <a:extLst>
            <a:ext uri="{FF2B5EF4-FFF2-40B4-BE49-F238E27FC236}">
              <a16:creationId xmlns:a16="http://schemas.microsoft.com/office/drawing/2014/main" id="{CF9759EB-954F-49E6-AAA4-9B77276E72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7" name="Text Box 41">
          <a:extLst>
            <a:ext uri="{FF2B5EF4-FFF2-40B4-BE49-F238E27FC236}">
              <a16:creationId xmlns:a16="http://schemas.microsoft.com/office/drawing/2014/main" id="{31732CEE-537F-49F2-BCC6-2FB3E6DF62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8" name="Text Box 42">
          <a:extLst>
            <a:ext uri="{FF2B5EF4-FFF2-40B4-BE49-F238E27FC236}">
              <a16:creationId xmlns:a16="http://schemas.microsoft.com/office/drawing/2014/main" id="{47162E50-C0B2-40C5-90BC-EA0E823968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59" name="Text Box 43">
          <a:extLst>
            <a:ext uri="{FF2B5EF4-FFF2-40B4-BE49-F238E27FC236}">
              <a16:creationId xmlns:a16="http://schemas.microsoft.com/office/drawing/2014/main" id="{24EEB1AD-6910-4C12-AD9E-75A835A2C2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0" name="Text Box 44">
          <a:extLst>
            <a:ext uri="{FF2B5EF4-FFF2-40B4-BE49-F238E27FC236}">
              <a16:creationId xmlns:a16="http://schemas.microsoft.com/office/drawing/2014/main" id="{44C49866-8007-4149-BE21-895593E74F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1" name="Text Box 45">
          <a:extLst>
            <a:ext uri="{FF2B5EF4-FFF2-40B4-BE49-F238E27FC236}">
              <a16:creationId xmlns:a16="http://schemas.microsoft.com/office/drawing/2014/main" id="{AF0E7C26-774A-4DC0-A45B-D56F5D37F6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A6F08670-D90A-4B6A-AE0F-DB6451DAE8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3" name="Text Box 47">
          <a:extLst>
            <a:ext uri="{FF2B5EF4-FFF2-40B4-BE49-F238E27FC236}">
              <a16:creationId xmlns:a16="http://schemas.microsoft.com/office/drawing/2014/main" id="{6ABE3B9D-C87C-4FE6-AB2B-693B040A90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4" name="Text Box 48">
          <a:extLst>
            <a:ext uri="{FF2B5EF4-FFF2-40B4-BE49-F238E27FC236}">
              <a16:creationId xmlns:a16="http://schemas.microsoft.com/office/drawing/2014/main" id="{09A0025B-5C42-4A20-9922-E951197932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5" name="Text Box 49">
          <a:extLst>
            <a:ext uri="{FF2B5EF4-FFF2-40B4-BE49-F238E27FC236}">
              <a16:creationId xmlns:a16="http://schemas.microsoft.com/office/drawing/2014/main" id="{6D8A105A-6CA5-47F9-A6B7-70ACCB97A4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6" name="Text Box 50">
          <a:extLst>
            <a:ext uri="{FF2B5EF4-FFF2-40B4-BE49-F238E27FC236}">
              <a16:creationId xmlns:a16="http://schemas.microsoft.com/office/drawing/2014/main" id="{2E9EFD09-EFA9-4920-AC4E-5D485DEDD0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5AF0A266-2B3F-438C-8660-E5A63CEA49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8" name="Text Box 53">
          <a:extLst>
            <a:ext uri="{FF2B5EF4-FFF2-40B4-BE49-F238E27FC236}">
              <a16:creationId xmlns:a16="http://schemas.microsoft.com/office/drawing/2014/main" id="{909D3FC6-54F4-4307-B51C-8DF003629B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69" name="Text Box 55">
          <a:extLst>
            <a:ext uri="{FF2B5EF4-FFF2-40B4-BE49-F238E27FC236}">
              <a16:creationId xmlns:a16="http://schemas.microsoft.com/office/drawing/2014/main" id="{D0AD389F-62BE-4FC7-B7BA-92D627B8B4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0" name="Text Box 56">
          <a:extLst>
            <a:ext uri="{FF2B5EF4-FFF2-40B4-BE49-F238E27FC236}">
              <a16:creationId xmlns:a16="http://schemas.microsoft.com/office/drawing/2014/main" id="{3BCC2450-1168-481A-8972-05CD7AF81B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1" name="Text Box 57">
          <a:extLst>
            <a:ext uri="{FF2B5EF4-FFF2-40B4-BE49-F238E27FC236}">
              <a16:creationId xmlns:a16="http://schemas.microsoft.com/office/drawing/2014/main" id="{19EE2873-4700-4A16-9B25-FB5B35C756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2" name="Text Box 58">
          <a:extLst>
            <a:ext uri="{FF2B5EF4-FFF2-40B4-BE49-F238E27FC236}">
              <a16:creationId xmlns:a16="http://schemas.microsoft.com/office/drawing/2014/main" id="{AE5C6347-9EF9-49C4-9A7F-3CFE107A60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3" name="Text Box 59">
          <a:extLst>
            <a:ext uri="{FF2B5EF4-FFF2-40B4-BE49-F238E27FC236}">
              <a16:creationId xmlns:a16="http://schemas.microsoft.com/office/drawing/2014/main" id="{856E5AEF-59F5-478D-B8C2-2C0C698C47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4" name="Text Box 60">
          <a:extLst>
            <a:ext uri="{FF2B5EF4-FFF2-40B4-BE49-F238E27FC236}">
              <a16:creationId xmlns:a16="http://schemas.microsoft.com/office/drawing/2014/main" id="{E10F677E-F12B-415B-9AFF-D804A2C551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5" name="Text Box 61">
          <a:extLst>
            <a:ext uri="{FF2B5EF4-FFF2-40B4-BE49-F238E27FC236}">
              <a16:creationId xmlns:a16="http://schemas.microsoft.com/office/drawing/2014/main" id="{74339262-47DF-4C12-86BF-E0081D8597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6" name="Text Box 62">
          <a:extLst>
            <a:ext uri="{FF2B5EF4-FFF2-40B4-BE49-F238E27FC236}">
              <a16:creationId xmlns:a16="http://schemas.microsoft.com/office/drawing/2014/main" id="{D8F1C8DC-7F8B-4D95-B2AB-44E2A9DF6D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EC3823B7-3B3F-494C-8288-2115001CDF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8" name="Text Box 64">
          <a:extLst>
            <a:ext uri="{FF2B5EF4-FFF2-40B4-BE49-F238E27FC236}">
              <a16:creationId xmlns:a16="http://schemas.microsoft.com/office/drawing/2014/main" id="{ED69C026-8189-4413-B285-147D6A5383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79" name="Text Box 66">
          <a:extLst>
            <a:ext uri="{FF2B5EF4-FFF2-40B4-BE49-F238E27FC236}">
              <a16:creationId xmlns:a16="http://schemas.microsoft.com/office/drawing/2014/main" id="{59C9C3D7-6AD0-4F9F-A89A-F93B0351F4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0" name="Text Box 67">
          <a:extLst>
            <a:ext uri="{FF2B5EF4-FFF2-40B4-BE49-F238E27FC236}">
              <a16:creationId xmlns:a16="http://schemas.microsoft.com/office/drawing/2014/main" id="{298F8E84-DC67-4E5C-BC43-DCD9018326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1" name="Text Box 68">
          <a:extLst>
            <a:ext uri="{FF2B5EF4-FFF2-40B4-BE49-F238E27FC236}">
              <a16:creationId xmlns:a16="http://schemas.microsoft.com/office/drawing/2014/main" id="{5F07E2B5-A9B0-4958-8667-B58E4700C1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2" name="Text Box 69">
          <a:extLst>
            <a:ext uri="{FF2B5EF4-FFF2-40B4-BE49-F238E27FC236}">
              <a16:creationId xmlns:a16="http://schemas.microsoft.com/office/drawing/2014/main" id="{E200D20E-D120-4073-8CEA-751EE1CC05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3" name="Text Box 70">
          <a:extLst>
            <a:ext uri="{FF2B5EF4-FFF2-40B4-BE49-F238E27FC236}">
              <a16:creationId xmlns:a16="http://schemas.microsoft.com/office/drawing/2014/main" id="{40595C02-FE3C-441A-8DA8-2E345AE1D0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4" name="Text Box 71">
          <a:extLst>
            <a:ext uri="{FF2B5EF4-FFF2-40B4-BE49-F238E27FC236}">
              <a16:creationId xmlns:a16="http://schemas.microsoft.com/office/drawing/2014/main" id="{35A9444F-461D-41A5-93CA-965E838B2D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5" name="Text Box 72">
          <a:extLst>
            <a:ext uri="{FF2B5EF4-FFF2-40B4-BE49-F238E27FC236}">
              <a16:creationId xmlns:a16="http://schemas.microsoft.com/office/drawing/2014/main" id="{1D1BFDC7-361B-4B81-AA69-79CB76109B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6" name="Text Box 73">
          <a:extLst>
            <a:ext uri="{FF2B5EF4-FFF2-40B4-BE49-F238E27FC236}">
              <a16:creationId xmlns:a16="http://schemas.microsoft.com/office/drawing/2014/main" id="{D05E35B8-8CBE-46E5-AA5A-1A4C1BD7DB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7" name="Text Box 74">
          <a:extLst>
            <a:ext uri="{FF2B5EF4-FFF2-40B4-BE49-F238E27FC236}">
              <a16:creationId xmlns:a16="http://schemas.microsoft.com/office/drawing/2014/main" id="{FC6F05A6-63C0-4A32-AB90-5CFDC25148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8" name="Text Box 75">
          <a:extLst>
            <a:ext uri="{FF2B5EF4-FFF2-40B4-BE49-F238E27FC236}">
              <a16:creationId xmlns:a16="http://schemas.microsoft.com/office/drawing/2014/main" id="{137BCC38-B21D-49B0-9EE2-92656EFBF9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89" name="Text Box 77">
          <a:extLst>
            <a:ext uri="{FF2B5EF4-FFF2-40B4-BE49-F238E27FC236}">
              <a16:creationId xmlns:a16="http://schemas.microsoft.com/office/drawing/2014/main" id="{F599E958-9BCC-43CC-8D8E-ACEDE7E97E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0" name="Text Box 78">
          <a:extLst>
            <a:ext uri="{FF2B5EF4-FFF2-40B4-BE49-F238E27FC236}">
              <a16:creationId xmlns:a16="http://schemas.microsoft.com/office/drawing/2014/main" id="{DA88A949-A086-4E73-ADF4-F7D0EE0B5A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1" name="Text Box 80">
          <a:extLst>
            <a:ext uri="{FF2B5EF4-FFF2-40B4-BE49-F238E27FC236}">
              <a16:creationId xmlns:a16="http://schemas.microsoft.com/office/drawing/2014/main" id="{B53238BB-45A2-4EEC-A5DB-93827A55BC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2" name="Text Box 81">
          <a:extLst>
            <a:ext uri="{FF2B5EF4-FFF2-40B4-BE49-F238E27FC236}">
              <a16:creationId xmlns:a16="http://schemas.microsoft.com/office/drawing/2014/main" id="{EDBCA53A-2A2A-4D15-B50A-27779F62AF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E540AE44-EB71-4386-96E0-90F6BEEA5D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4" name="Text Box 40">
          <a:extLst>
            <a:ext uri="{FF2B5EF4-FFF2-40B4-BE49-F238E27FC236}">
              <a16:creationId xmlns:a16="http://schemas.microsoft.com/office/drawing/2014/main" id="{BDC5C3A2-F630-4F44-A3E6-4AD028D8EF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5" name="Text Box 41">
          <a:extLst>
            <a:ext uri="{FF2B5EF4-FFF2-40B4-BE49-F238E27FC236}">
              <a16:creationId xmlns:a16="http://schemas.microsoft.com/office/drawing/2014/main" id="{7A80498C-3286-4730-90FC-3657A94F6C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6" name="Text Box 42">
          <a:extLst>
            <a:ext uri="{FF2B5EF4-FFF2-40B4-BE49-F238E27FC236}">
              <a16:creationId xmlns:a16="http://schemas.microsoft.com/office/drawing/2014/main" id="{E846D5CB-8347-462E-8414-5D8F85E70F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7" name="Text Box 43">
          <a:extLst>
            <a:ext uri="{FF2B5EF4-FFF2-40B4-BE49-F238E27FC236}">
              <a16:creationId xmlns:a16="http://schemas.microsoft.com/office/drawing/2014/main" id="{F9969EC8-67B7-4FE9-B946-3094B1CAF9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8" name="Text Box 44">
          <a:extLst>
            <a:ext uri="{FF2B5EF4-FFF2-40B4-BE49-F238E27FC236}">
              <a16:creationId xmlns:a16="http://schemas.microsoft.com/office/drawing/2014/main" id="{6E8F9B2D-33E2-4340-997A-F422DA6B5C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799" name="Text Box 45">
          <a:extLst>
            <a:ext uri="{FF2B5EF4-FFF2-40B4-BE49-F238E27FC236}">
              <a16:creationId xmlns:a16="http://schemas.microsoft.com/office/drawing/2014/main" id="{E4C68E3C-0CDC-482D-89B2-D01CC9543A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EA836F62-5F55-4E5E-9D18-49AAADB04E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1" name="Text Box 47">
          <a:extLst>
            <a:ext uri="{FF2B5EF4-FFF2-40B4-BE49-F238E27FC236}">
              <a16:creationId xmlns:a16="http://schemas.microsoft.com/office/drawing/2014/main" id="{C0A9663F-043E-4006-8CBA-81D87297E1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2" name="Text Box 48">
          <a:extLst>
            <a:ext uri="{FF2B5EF4-FFF2-40B4-BE49-F238E27FC236}">
              <a16:creationId xmlns:a16="http://schemas.microsoft.com/office/drawing/2014/main" id="{A288C20D-41B7-4D13-B971-17DF85821E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3" name="Text Box 55">
          <a:extLst>
            <a:ext uri="{FF2B5EF4-FFF2-40B4-BE49-F238E27FC236}">
              <a16:creationId xmlns:a16="http://schemas.microsoft.com/office/drawing/2014/main" id="{239CD212-CE3D-41CF-858D-41154B17E8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4" name="Text Box 56">
          <a:extLst>
            <a:ext uri="{FF2B5EF4-FFF2-40B4-BE49-F238E27FC236}">
              <a16:creationId xmlns:a16="http://schemas.microsoft.com/office/drawing/2014/main" id="{72E3D849-34F0-4D7A-A5D7-FAE7DA23F1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5" name="Text Box 57">
          <a:extLst>
            <a:ext uri="{FF2B5EF4-FFF2-40B4-BE49-F238E27FC236}">
              <a16:creationId xmlns:a16="http://schemas.microsoft.com/office/drawing/2014/main" id="{1CC5CA07-F3CF-4FD6-8DF8-3F4BF87F78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6" name="Text Box 58">
          <a:extLst>
            <a:ext uri="{FF2B5EF4-FFF2-40B4-BE49-F238E27FC236}">
              <a16:creationId xmlns:a16="http://schemas.microsoft.com/office/drawing/2014/main" id="{D64F9B10-B2EB-4805-93BC-BA0949B4A2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7" name="Text Box 59">
          <a:extLst>
            <a:ext uri="{FF2B5EF4-FFF2-40B4-BE49-F238E27FC236}">
              <a16:creationId xmlns:a16="http://schemas.microsoft.com/office/drawing/2014/main" id="{70CC2564-483D-4C22-BEC1-133BAD1126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8" name="Text Box 60">
          <a:extLst>
            <a:ext uri="{FF2B5EF4-FFF2-40B4-BE49-F238E27FC236}">
              <a16:creationId xmlns:a16="http://schemas.microsoft.com/office/drawing/2014/main" id="{71D9B32F-619C-4D3B-A74B-02DE6AE522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09" name="Text Box 61">
          <a:extLst>
            <a:ext uri="{FF2B5EF4-FFF2-40B4-BE49-F238E27FC236}">
              <a16:creationId xmlns:a16="http://schemas.microsoft.com/office/drawing/2014/main" id="{DB01CCB3-4CB1-4065-A94D-D05CCEEE3D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0" name="Text Box 62">
          <a:extLst>
            <a:ext uri="{FF2B5EF4-FFF2-40B4-BE49-F238E27FC236}">
              <a16:creationId xmlns:a16="http://schemas.microsoft.com/office/drawing/2014/main" id="{3A969A28-5871-4DA4-BD54-9D7D310FF8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F71025ED-EB6E-4E8A-85C6-C365692288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2" name="Text Box 64">
          <a:extLst>
            <a:ext uri="{FF2B5EF4-FFF2-40B4-BE49-F238E27FC236}">
              <a16:creationId xmlns:a16="http://schemas.microsoft.com/office/drawing/2014/main" id="{AE749AFD-2FEE-4750-ACA6-5A6AD66FEA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3" name="Text Box 66">
          <a:extLst>
            <a:ext uri="{FF2B5EF4-FFF2-40B4-BE49-F238E27FC236}">
              <a16:creationId xmlns:a16="http://schemas.microsoft.com/office/drawing/2014/main" id="{807FA163-8EEA-4B66-94DF-7404B5D6DC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4" name="Text Box 67">
          <a:extLst>
            <a:ext uri="{FF2B5EF4-FFF2-40B4-BE49-F238E27FC236}">
              <a16:creationId xmlns:a16="http://schemas.microsoft.com/office/drawing/2014/main" id="{226F2C3C-D752-4893-96C0-25365CB022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5" name="Text Box 68">
          <a:extLst>
            <a:ext uri="{FF2B5EF4-FFF2-40B4-BE49-F238E27FC236}">
              <a16:creationId xmlns:a16="http://schemas.microsoft.com/office/drawing/2014/main" id="{30545AA1-9F76-4335-9AD5-AFD8373B15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6" name="Text Box 69">
          <a:extLst>
            <a:ext uri="{FF2B5EF4-FFF2-40B4-BE49-F238E27FC236}">
              <a16:creationId xmlns:a16="http://schemas.microsoft.com/office/drawing/2014/main" id="{5D7BB047-7462-45C9-A8AC-4DED27A2F6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7" name="Text Box 70">
          <a:extLst>
            <a:ext uri="{FF2B5EF4-FFF2-40B4-BE49-F238E27FC236}">
              <a16:creationId xmlns:a16="http://schemas.microsoft.com/office/drawing/2014/main" id="{61052852-AA25-428A-A2DC-8B9DBFFDE3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8" name="Text Box 71">
          <a:extLst>
            <a:ext uri="{FF2B5EF4-FFF2-40B4-BE49-F238E27FC236}">
              <a16:creationId xmlns:a16="http://schemas.microsoft.com/office/drawing/2014/main" id="{7A350366-BF30-4254-8E33-B160FFD515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19" name="Text Box 72">
          <a:extLst>
            <a:ext uri="{FF2B5EF4-FFF2-40B4-BE49-F238E27FC236}">
              <a16:creationId xmlns:a16="http://schemas.microsoft.com/office/drawing/2014/main" id="{F147F0B3-A186-4354-BBAA-7AE2159A75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0" name="Text Box 73">
          <a:extLst>
            <a:ext uri="{FF2B5EF4-FFF2-40B4-BE49-F238E27FC236}">
              <a16:creationId xmlns:a16="http://schemas.microsoft.com/office/drawing/2014/main" id="{5CDBAF8D-4AF7-4798-A05A-D1451711DB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1" name="Text Box 74">
          <a:extLst>
            <a:ext uri="{FF2B5EF4-FFF2-40B4-BE49-F238E27FC236}">
              <a16:creationId xmlns:a16="http://schemas.microsoft.com/office/drawing/2014/main" id="{30FFD601-C755-43CB-A34F-B274CA9C0B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2" name="Text Box 75">
          <a:extLst>
            <a:ext uri="{FF2B5EF4-FFF2-40B4-BE49-F238E27FC236}">
              <a16:creationId xmlns:a16="http://schemas.microsoft.com/office/drawing/2014/main" id="{5AFD542B-C270-4464-829B-63F7C11C54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3" name="Text Box 77">
          <a:extLst>
            <a:ext uri="{FF2B5EF4-FFF2-40B4-BE49-F238E27FC236}">
              <a16:creationId xmlns:a16="http://schemas.microsoft.com/office/drawing/2014/main" id="{15F54DAF-5457-47D7-81E5-ADEABFFBE5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4" name="Text Box 78">
          <a:extLst>
            <a:ext uri="{FF2B5EF4-FFF2-40B4-BE49-F238E27FC236}">
              <a16:creationId xmlns:a16="http://schemas.microsoft.com/office/drawing/2014/main" id="{2BF1AFAF-3DB1-4D74-AE28-CC2E25B000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5" name="Text Box 80">
          <a:extLst>
            <a:ext uri="{FF2B5EF4-FFF2-40B4-BE49-F238E27FC236}">
              <a16:creationId xmlns:a16="http://schemas.microsoft.com/office/drawing/2014/main" id="{7D4A2A22-9292-446A-95D3-D05AE42C72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6" name="Text Box 81">
          <a:extLst>
            <a:ext uri="{FF2B5EF4-FFF2-40B4-BE49-F238E27FC236}">
              <a16:creationId xmlns:a16="http://schemas.microsoft.com/office/drawing/2014/main" id="{DE75B085-3C66-44D2-9DF5-DA919D6E9B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898C6601-0517-4796-95AE-0EFD27FC94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8" name="Text Box 40">
          <a:extLst>
            <a:ext uri="{FF2B5EF4-FFF2-40B4-BE49-F238E27FC236}">
              <a16:creationId xmlns:a16="http://schemas.microsoft.com/office/drawing/2014/main" id="{F4398593-5467-45CB-86A3-E207981C15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29" name="Text Box 41">
          <a:extLst>
            <a:ext uri="{FF2B5EF4-FFF2-40B4-BE49-F238E27FC236}">
              <a16:creationId xmlns:a16="http://schemas.microsoft.com/office/drawing/2014/main" id="{CB3DA96D-94EE-4CE8-9CD4-6A38490B56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0" name="Text Box 42">
          <a:extLst>
            <a:ext uri="{FF2B5EF4-FFF2-40B4-BE49-F238E27FC236}">
              <a16:creationId xmlns:a16="http://schemas.microsoft.com/office/drawing/2014/main" id="{C205FC43-499D-4A1F-B13F-E66D62018E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1" name="Text Box 43">
          <a:extLst>
            <a:ext uri="{FF2B5EF4-FFF2-40B4-BE49-F238E27FC236}">
              <a16:creationId xmlns:a16="http://schemas.microsoft.com/office/drawing/2014/main" id="{8A36428F-E18E-4882-8582-C9406EFFDD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2" name="Text Box 44">
          <a:extLst>
            <a:ext uri="{FF2B5EF4-FFF2-40B4-BE49-F238E27FC236}">
              <a16:creationId xmlns:a16="http://schemas.microsoft.com/office/drawing/2014/main" id="{2B3CF27C-922D-40F5-9CB8-156FF381BF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3" name="Text Box 45">
          <a:extLst>
            <a:ext uri="{FF2B5EF4-FFF2-40B4-BE49-F238E27FC236}">
              <a16:creationId xmlns:a16="http://schemas.microsoft.com/office/drawing/2014/main" id="{561C037B-30FC-47E1-ACBD-E921E5209B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4" name="Text Box 46">
          <a:extLst>
            <a:ext uri="{FF2B5EF4-FFF2-40B4-BE49-F238E27FC236}">
              <a16:creationId xmlns:a16="http://schemas.microsoft.com/office/drawing/2014/main" id="{8276ACE3-35E3-414C-A8F5-F817A8F2BB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5" name="Text Box 47">
          <a:extLst>
            <a:ext uri="{FF2B5EF4-FFF2-40B4-BE49-F238E27FC236}">
              <a16:creationId xmlns:a16="http://schemas.microsoft.com/office/drawing/2014/main" id="{92A0DA50-4F85-4EF1-AFC4-10104558A5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6" name="Text Box 48">
          <a:extLst>
            <a:ext uri="{FF2B5EF4-FFF2-40B4-BE49-F238E27FC236}">
              <a16:creationId xmlns:a16="http://schemas.microsoft.com/office/drawing/2014/main" id="{0C479712-F2E9-4BA0-A483-CDCCA4E7E4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7" name="Text Box 55">
          <a:extLst>
            <a:ext uri="{FF2B5EF4-FFF2-40B4-BE49-F238E27FC236}">
              <a16:creationId xmlns:a16="http://schemas.microsoft.com/office/drawing/2014/main" id="{4BCAA54E-6D13-41FB-B752-1FA1835022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8" name="Text Box 56">
          <a:extLst>
            <a:ext uri="{FF2B5EF4-FFF2-40B4-BE49-F238E27FC236}">
              <a16:creationId xmlns:a16="http://schemas.microsoft.com/office/drawing/2014/main" id="{93E0D381-D361-4F4F-AF38-0530AA3591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39" name="Text Box 57">
          <a:extLst>
            <a:ext uri="{FF2B5EF4-FFF2-40B4-BE49-F238E27FC236}">
              <a16:creationId xmlns:a16="http://schemas.microsoft.com/office/drawing/2014/main" id="{E6AC6443-5B80-4E69-88A4-CE93010CC3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0" name="Text Box 58">
          <a:extLst>
            <a:ext uri="{FF2B5EF4-FFF2-40B4-BE49-F238E27FC236}">
              <a16:creationId xmlns:a16="http://schemas.microsoft.com/office/drawing/2014/main" id="{BBD04039-736F-4449-808A-8ACB09E97B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1" name="Text Box 59">
          <a:extLst>
            <a:ext uri="{FF2B5EF4-FFF2-40B4-BE49-F238E27FC236}">
              <a16:creationId xmlns:a16="http://schemas.microsoft.com/office/drawing/2014/main" id="{948091C1-A5CB-45B7-A934-7BCB61C0BA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2" name="Text Box 60">
          <a:extLst>
            <a:ext uri="{FF2B5EF4-FFF2-40B4-BE49-F238E27FC236}">
              <a16:creationId xmlns:a16="http://schemas.microsoft.com/office/drawing/2014/main" id="{04CEE8C2-9A5A-4B09-B232-DD201AB042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3" name="Text Box 61">
          <a:extLst>
            <a:ext uri="{FF2B5EF4-FFF2-40B4-BE49-F238E27FC236}">
              <a16:creationId xmlns:a16="http://schemas.microsoft.com/office/drawing/2014/main" id="{616EF194-AE58-490E-BA18-F02E1A8268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4" name="Text Box 62">
          <a:extLst>
            <a:ext uri="{FF2B5EF4-FFF2-40B4-BE49-F238E27FC236}">
              <a16:creationId xmlns:a16="http://schemas.microsoft.com/office/drawing/2014/main" id="{16FFE364-CC8A-43B4-9439-E8BC676716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4772D5E8-497E-4B03-A321-2FB3B880B0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6" name="Text Box 64">
          <a:extLst>
            <a:ext uri="{FF2B5EF4-FFF2-40B4-BE49-F238E27FC236}">
              <a16:creationId xmlns:a16="http://schemas.microsoft.com/office/drawing/2014/main" id="{EAD33D6E-D1E6-467B-B19D-D5C4330033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7" name="Text Box 66">
          <a:extLst>
            <a:ext uri="{FF2B5EF4-FFF2-40B4-BE49-F238E27FC236}">
              <a16:creationId xmlns:a16="http://schemas.microsoft.com/office/drawing/2014/main" id="{B3002995-7A93-4616-AA9D-B2A99F272F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8" name="Text Box 67">
          <a:extLst>
            <a:ext uri="{FF2B5EF4-FFF2-40B4-BE49-F238E27FC236}">
              <a16:creationId xmlns:a16="http://schemas.microsoft.com/office/drawing/2014/main" id="{3DA694FC-0E56-405E-B60F-5CE9CD9457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49" name="Text Box 68">
          <a:extLst>
            <a:ext uri="{FF2B5EF4-FFF2-40B4-BE49-F238E27FC236}">
              <a16:creationId xmlns:a16="http://schemas.microsoft.com/office/drawing/2014/main" id="{C6D6F3BC-E6C9-4957-96FF-E2A7137FA8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0" name="Text Box 69">
          <a:extLst>
            <a:ext uri="{FF2B5EF4-FFF2-40B4-BE49-F238E27FC236}">
              <a16:creationId xmlns:a16="http://schemas.microsoft.com/office/drawing/2014/main" id="{9F961B9C-A526-4295-8D56-FA46994C78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1" name="Text Box 70">
          <a:extLst>
            <a:ext uri="{FF2B5EF4-FFF2-40B4-BE49-F238E27FC236}">
              <a16:creationId xmlns:a16="http://schemas.microsoft.com/office/drawing/2014/main" id="{5DC0A39D-9EAE-4281-8A70-AC116E0A39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2" name="Text Box 71">
          <a:extLst>
            <a:ext uri="{FF2B5EF4-FFF2-40B4-BE49-F238E27FC236}">
              <a16:creationId xmlns:a16="http://schemas.microsoft.com/office/drawing/2014/main" id="{B2CB1DBA-9E68-4B4B-B129-BEF5A8C158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3" name="Text Box 72">
          <a:extLst>
            <a:ext uri="{FF2B5EF4-FFF2-40B4-BE49-F238E27FC236}">
              <a16:creationId xmlns:a16="http://schemas.microsoft.com/office/drawing/2014/main" id="{773C997E-E7CA-4D95-97C8-0D7ADEE092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4" name="Text Box 73">
          <a:extLst>
            <a:ext uri="{FF2B5EF4-FFF2-40B4-BE49-F238E27FC236}">
              <a16:creationId xmlns:a16="http://schemas.microsoft.com/office/drawing/2014/main" id="{D87568CE-E21B-4120-9F31-15CD3CFD3A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5" name="Text Box 74">
          <a:extLst>
            <a:ext uri="{FF2B5EF4-FFF2-40B4-BE49-F238E27FC236}">
              <a16:creationId xmlns:a16="http://schemas.microsoft.com/office/drawing/2014/main" id="{2EB468F0-65BA-46D3-A722-13772172AE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6" name="Text Box 75">
          <a:extLst>
            <a:ext uri="{FF2B5EF4-FFF2-40B4-BE49-F238E27FC236}">
              <a16:creationId xmlns:a16="http://schemas.microsoft.com/office/drawing/2014/main" id="{C11052E8-925F-403F-B154-B9FC541091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7" name="Text Box 77">
          <a:extLst>
            <a:ext uri="{FF2B5EF4-FFF2-40B4-BE49-F238E27FC236}">
              <a16:creationId xmlns:a16="http://schemas.microsoft.com/office/drawing/2014/main" id="{E7B933DA-B585-40E9-BD73-EA553B712A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8" name="Text Box 78">
          <a:extLst>
            <a:ext uri="{FF2B5EF4-FFF2-40B4-BE49-F238E27FC236}">
              <a16:creationId xmlns:a16="http://schemas.microsoft.com/office/drawing/2014/main" id="{85435AD7-4101-4614-A261-3466BCB8B1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59" name="Text Box 80">
          <a:extLst>
            <a:ext uri="{FF2B5EF4-FFF2-40B4-BE49-F238E27FC236}">
              <a16:creationId xmlns:a16="http://schemas.microsoft.com/office/drawing/2014/main" id="{6AEEF85C-0736-4FA2-9004-4041C827CD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0" name="Text Box 81">
          <a:extLst>
            <a:ext uri="{FF2B5EF4-FFF2-40B4-BE49-F238E27FC236}">
              <a16:creationId xmlns:a16="http://schemas.microsoft.com/office/drawing/2014/main" id="{3B0E2093-89CF-4E03-A7F8-3D0D5A47FF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829E034A-BB5C-43DB-AF3D-69AA30AECB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2" name="Text Box 40">
          <a:extLst>
            <a:ext uri="{FF2B5EF4-FFF2-40B4-BE49-F238E27FC236}">
              <a16:creationId xmlns:a16="http://schemas.microsoft.com/office/drawing/2014/main" id="{EDC04C15-3A83-42BE-B798-4C56054BDC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3" name="Text Box 41">
          <a:extLst>
            <a:ext uri="{FF2B5EF4-FFF2-40B4-BE49-F238E27FC236}">
              <a16:creationId xmlns:a16="http://schemas.microsoft.com/office/drawing/2014/main" id="{4A7EF383-2A3E-4A61-B39C-54FAF7D31D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4" name="Text Box 42">
          <a:extLst>
            <a:ext uri="{FF2B5EF4-FFF2-40B4-BE49-F238E27FC236}">
              <a16:creationId xmlns:a16="http://schemas.microsoft.com/office/drawing/2014/main" id="{D5EE6501-7B15-4A3A-B3E5-56C5D8716E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5" name="Text Box 43">
          <a:extLst>
            <a:ext uri="{FF2B5EF4-FFF2-40B4-BE49-F238E27FC236}">
              <a16:creationId xmlns:a16="http://schemas.microsoft.com/office/drawing/2014/main" id="{DF62607F-0939-43C1-8986-0B3C481919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6" name="Text Box 44">
          <a:extLst>
            <a:ext uri="{FF2B5EF4-FFF2-40B4-BE49-F238E27FC236}">
              <a16:creationId xmlns:a16="http://schemas.microsoft.com/office/drawing/2014/main" id="{5BD97644-C1B4-4A1E-BD35-91E3790CB2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7" name="Text Box 45">
          <a:extLst>
            <a:ext uri="{FF2B5EF4-FFF2-40B4-BE49-F238E27FC236}">
              <a16:creationId xmlns:a16="http://schemas.microsoft.com/office/drawing/2014/main" id="{C958CF7A-80DD-41B0-AC56-480D08A932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8C3AD1D6-D3BA-4020-BB24-97574AEC32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69" name="Text Box 47">
          <a:extLst>
            <a:ext uri="{FF2B5EF4-FFF2-40B4-BE49-F238E27FC236}">
              <a16:creationId xmlns:a16="http://schemas.microsoft.com/office/drawing/2014/main" id="{6950DEB5-C9B4-46AC-AC54-E99A757AFC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0" name="Text Box 48">
          <a:extLst>
            <a:ext uri="{FF2B5EF4-FFF2-40B4-BE49-F238E27FC236}">
              <a16:creationId xmlns:a16="http://schemas.microsoft.com/office/drawing/2014/main" id="{BE92DDAF-B2F8-40FA-AB08-BC172CCC67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1" name="Text Box 55">
          <a:extLst>
            <a:ext uri="{FF2B5EF4-FFF2-40B4-BE49-F238E27FC236}">
              <a16:creationId xmlns:a16="http://schemas.microsoft.com/office/drawing/2014/main" id="{61484458-67C2-4A23-AAAF-40D37D00C5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2" name="Text Box 56">
          <a:extLst>
            <a:ext uri="{FF2B5EF4-FFF2-40B4-BE49-F238E27FC236}">
              <a16:creationId xmlns:a16="http://schemas.microsoft.com/office/drawing/2014/main" id="{54C21445-0FBE-4079-92E8-AD974BA9E7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3" name="Text Box 57">
          <a:extLst>
            <a:ext uri="{FF2B5EF4-FFF2-40B4-BE49-F238E27FC236}">
              <a16:creationId xmlns:a16="http://schemas.microsoft.com/office/drawing/2014/main" id="{B02FDD5D-E8FF-4D0B-9F03-5AB642105B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4" name="Text Box 58">
          <a:extLst>
            <a:ext uri="{FF2B5EF4-FFF2-40B4-BE49-F238E27FC236}">
              <a16:creationId xmlns:a16="http://schemas.microsoft.com/office/drawing/2014/main" id="{D192FFB3-F98C-4596-A919-F0284B2EF2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5" name="Text Box 59">
          <a:extLst>
            <a:ext uri="{FF2B5EF4-FFF2-40B4-BE49-F238E27FC236}">
              <a16:creationId xmlns:a16="http://schemas.microsoft.com/office/drawing/2014/main" id="{9B877C9C-CF1C-4A3A-A0EA-B31D660F31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6" name="Text Box 60">
          <a:extLst>
            <a:ext uri="{FF2B5EF4-FFF2-40B4-BE49-F238E27FC236}">
              <a16:creationId xmlns:a16="http://schemas.microsoft.com/office/drawing/2014/main" id="{32C2270C-636F-42A5-9800-2324B80AB2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7" name="Text Box 61">
          <a:extLst>
            <a:ext uri="{FF2B5EF4-FFF2-40B4-BE49-F238E27FC236}">
              <a16:creationId xmlns:a16="http://schemas.microsoft.com/office/drawing/2014/main" id="{317B7AF3-C0A6-46FB-B98F-9FF1BFD1D6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8" name="Text Box 62">
          <a:extLst>
            <a:ext uri="{FF2B5EF4-FFF2-40B4-BE49-F238E27FC236}">
              <a16:creationId xmlns:a16="http://schemas.microsoft.com/office/drawing/2014/main" id="{94B8C296-4531-43CB-94FF-FE1701E754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79" name="Text Box 63">
          <a:extLst>
            <a:ext uri="{FF2B5EF4-FFF2-40B4-BE49-F238E27FC236}">
              <a16:creationId xmlns:a16="http://schemas.microsoft.com/office/drawing/2014/main" id="{5EAF60D0-CC8D-42A3-B937-BB1561B07C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0" name="Text Box 64">
          <a:extLst>
            <a:ext uri="{FF2B5EF4-FFF2-40B4-BE49-F238E27FC236}">
              <a16:creationId xmlns:a16="http://schemas.microsoft.com/office/drawing/2014/main" id="{6C694413-4D46-488D-B5C0-BFFFD391F5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1" name="Text Box 66">
          <a:extLst>
            <a:ext uri="{FF2B5EF4-FFF2-40B4-BE49-F238E27FC236}">
              <a16:creationId xmlns:a16="http://schemas.microsoft.com/office/drawing/2014/main" id="{BE0062CC-3504-41C2-8C26-0B51A69C9B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2" name="Text Box 67">
          <a:extLst>
            <a:ext uri="{FF2B5EF4-FFF2-40B4-BE49-F238E27FC236}">
              <a16:creationId xmlns:a16="http://schemas.microsoft.com/office/drawing/2014/main" id="{B6A0B5F4-922B-4C16-BE65-80B8E35E67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3" name="Text Box 68">
          <a:extLst>
            <a:ext uri="{FF2B5EF4-FFF2-40B4-BE49-F238E27FC236}">
              <a16:creationId xmlns:a16="http://schemas.microsoft.com/office/drawing/2014/main" id="{5E1573A4-3E79-4ADB-9D01-F822410FB4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4" name="Text Box 69">
          <a:extLst>
            <a:ext uri="{FF2B5EF4-FFF2-40B4-BE49-F238E27FC236}">
              <a16:creationId xmlns:a16="http://schemas.microsoft.com/office/drawing/2014/main" id="{B3E86A6C-0E6E-473A-AAB4-C8258F3378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5" name="Text Box 70">
          <a:extLst>
            <a:ext uri="{FF2B5EF4-FFF2-40B4-BE49-F238E27FC236}">
              <a16:creationId xmlns:a16="http://schemas.microsoft.com/office/drawing/2014/main" id="{1B516AE5-EEC5-4C57-BBF2-C1CB31ECF0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6" name="Text Box 71">
          <a:extLst>
            <a:ext uri="{FF2B5EF4-FFF2-40B4-BE49-F238E27FC236}">
              <a16:creationId xmlns:a16="http://schemas.microsoft.com/office/drawing/2014/main" id="{53D6C5DD-6359-4658-904A-0CEF30E2D0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7" name="Text Box 72">
          <a:extLst>
            <a:ext uri="{FF2B5EF4-FFF2-40B4-BE49-F238E27FC236}">
              <a16:creationId xmlns:a16="http://schemas.microsoft.com/office/drawing/2014/main" id="{B4DBAA27-2765-4849-B85E-A5BF3A123B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8" name="Text Box 73">
          <a:extLst>
            <a:ext uri="{FF2B5EF4-FFF2-40B4-BE49-F238E27FC236}">
              <a16:creationId xmlns:a16="http://schemas.microsoft.com/office/drawing/2014/main" id="{F00D425F-D5C7-49B9-883B-0769258345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89" name="Text Box 74">
          <a:extLst>
            <a:ext uri="{FF2B5EF4-FFF2-40B4-BE49-F238E27FC236}">
              <a16:creationId xmlns:a16="http://schemas.microsoft.com/office/drawing/2014/main" id="{7F16621A-4FA5-4D89-B909-6A997E96A8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0" name="Text Box 75">
          <a:extLst>
            <a:ext uri="{FF2B5EF4-FFF2-40B4-BE49-F238E27FC236}">
              <a16:creationId xmlns:a16="http://schemas.microsoft.com/office/drawing/2014/main" id="{86974C37-A2DB-4BC6-B02C-221A2FBF02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1" name="Text Box 77">
          <a:extLst>
            <a:ext uri="{FF2B5EF4-FFF2-40B4-BE49-F238E27FC236}">
              <a16:creationId xmlns:a16="http://schemas.microsoft.com/office/drawing/2014/main" id="{B81DA4AF-D3E2-444C-A8EA-18AE8DFF57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2" name="Text Box 78">
          <a:extLst>
            <a:ext uri="{FF2B5EF4-FFF2-40B4-BE49-F238E27FC236}">
              <a16:creationId xmlns:a16="http://schemas.microsoft.com/office/drawing/2014/main" id="{63083E93-F3A7-48E4-8CC9-A9532732B7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3" name="Text Box 80">
          <a:extLst>
            <a:ext uri="{FF2B5EF4-FFF2-40B4-BE49-F238E27FC236}">
              <a16:creationId xmlns:a16="http://schemas.microsoft.com/office/drawing/2014/main" id="{45ABEA27-EBF3-484E-8A18-0F6A2FCFFF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2F5901F1-2091-4EF7-B0EA-91467AE582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2D86EDF4-6FCD-4C66-B8C8-CCDD2FEE81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B2749B7B-0FBC-433C-BE2C-4E41C37B99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D21F70EA-7C6A-4AF4-86FC-F6A6527E29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E15EC957-9691-44C8-A3CF-AADBB43F55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899" name="Text Box 49">
          <a:extLst>
            <a:ext uri="{FF2B5EF4-FFF2-40B4-BE49-F238E27FC236}">
              <a16:creationId xmlns:a16="http://schemas.microsoft.com/office/drawing/2014/main" id="{08E5605E-48BE-4092-AEFD-6EDBE5673B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0" name="Text Box 50">
          <a:extLst>
            <a:ext uri="{FF2B5EF4-FFF2-40B4-BE49-F238E27FC236}">
              <a16:creationId xmlns:a16="http://schemas.microsoft.com/office/drawing/2014/main" id="{9FE1A668-9B65-4AA6-BF80-912CC5B598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1" name="Text Box 52">
          <a:extLst>
            <a:ext uri="{FF2B5EF4-FFF2-40B4-BE49-F238E27FC236}">
              <a16:creationId xmlns:a16="http://schemas.microsoft.com/office/drawing/2014/main" id="{FF464B54-77B2-4533-B8DB-037DE4AB92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2" name="Text Box 53">
          <a:extLst>
            <a:ext uri="{FF2B5EF4-FFF2-40B4-BE49-F238E27FC236}">
              <a16:creationId xmlns:a16="http://schemas.microsoft.com/office/drawing/2014/main" id="{88FEB578-1A04-4BAC-B903-95D9DB1674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BC04465C-71D1-4DE9-A7F8-7CA1982E26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45CCAC55-7681-4AFE-BD22-CB56FAFEEA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8BE95174-5A27-4280-9996-EC95E3E3F9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B3B9EEEF-CB3D-4832-997F-41D318F2D4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2B1E4374-E3B9-4690-A69E-F7FD434B00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8" name="Text Box 44">
          <a:extLst>
            <a:ext uri="{FF2B5EF4-FFF2-40B4-BE49-F238E27FC236}">
              <a16:creationId xmlns:a16="http://schemas.microsoft.com/office/drawing/2014/main" id="{37A8F41C-2B45-4F8B-BF57-975587661E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09" name="Text Box 45">
          <a:extLst>
            <a:ext uri="{FF2B5EF4-FFF2-40B4-BE49-F238E27FC236}">
              <a16:creationId xmlns:a16="http://schemas.microsoft.com/office/drawing/2014/main" id="{AB39B8A2-CEDE-406B-9E38-CF6A168818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0" name="Text Box 46">
          <a:extLst>
            <a:ext uri="{FF2B5EF4-FFF2-40B4-BE49-F238E27FC236}">
              <a16:creationId xmlns:a16="http://schemas.microsoft.com/office/drawing/2014/main" id="{E7BCD9F6-CCFB-400B-9279-5E7D2D075A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1" name="Text Box 47">
          <a:extLst>
            <a:ext uri="{FF2B5EF4-FFF2-40B4-BE49-F238E27FC236}">
              <a16:creationId xmlns:a16="http://schemas.microsoft.com/office/drawing/2014/main" id="{54AA33A3-76FD-4217-9A64-58EA743A67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2" name="Text Box 48">
          <a:extLst>
            <a:ext uri="{FF2B5EF4-FFF2-40B4-BE49-F238E27FC236}">
              <a16:creationId xmlns:a16="http://schemas.microsoft.com/office/drawing/2014/main" id="{CC9A23BB-A1B7-4F91-8E86-64AE1B64B8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3" name="Text Box 55">
          <a:extLst>
            <a:ext uri="{FF2B5EF4-FFF2-40B4-BE49-F238E27FC236}">
              <a16:creationId xmlns:a16="http://schemas.microsoft.com/office/drawing/2014/main" id="{B7695D7B-084B-4A4D-8B67-4CD7514EE3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4" name="Text Box 56">
          <a:extLst>
            <a:ext uri="{FF2B5EF4-FFF2-40B4-BE49-F238E27FC236}">
              <a16:creationId xmlns:a16="http://schemas.microsoft.com/office/drawing/2014/main" id="{34869D26-7DCA-41C8-9994-2F2836FDA5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5" name="Text Box 57">
          <a:extLst>
            <a:ext uri="{FF2B5EF4-FFF2-40B4-BE49-F238E27FC236}">
              <a16:creationId xmlns:a16="http://schemas.microsoft.com/office/drawing/2014/main" id="{1AFF8B8C-7AF3-45E9-992D-A294D6512D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6" name="Text Box 58">
          <a:extLst>
            <a:ext uri="{FF2B5EF4-FFF2-40B4-BE49-F238E27FC236}">
              <a16:creationId xmlns:a16="http://schemas.microsoft.com/office/drawing/2014/main" id="{F6FF7211-40BB-4506-88DF-0E0B81DDE2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7" name="Text Box 59">
          <a:extLst>
            <a:ext uri="{FF2B5EF4-FFF2-40B4-BE49-F238E27FC236}">
              <a16:creationId xmlns:a16="http://schemas.microsoft.com/office/drawing/2014/main" id="{2D986646-38E1-448E-8A8B-1DB28D6C83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8" name="Text Box 60">
          <a:extLst>
            <a:ext uri="{FF2B5EF4-FFF2-40B4-BE49-F238E27FC236}">
              <a16:creationId xmlns:a16="http://schemas.microsoft.com/office/drawing/2014/main" id="{72D05A29-1CBE-44FE-B9C2-C1C1BAF9E9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19" name="Text Box 61">
          <a:extLst>
            <a:ext uri="{FF2B5EF4-FFF2-40B4-BE49-F238E27FC236}">
              <a16:creationId xmlns:a16="http://schemas.microsoft.com/office/drawing/2014/main" id="{BC1A6F34-202D-478B-9ECD-EC00FDCDEE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0" name="Text Box 62">
          <a:extLst>
            <a:ext uri="{FF2B5EF4-FFF2-40B4-BE49-F238E27FC236}">
              <a16:creationId xmlns:a16="http://schemas.microsoft.com/office/drawing/2014/main" id="{B87C5C61-6503-41F7-955F-8C6C4E9145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CFD0F9FC-BD57-4695-90F3-4C9AF33625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2" name="Text Box 64">
          <a:extLst>
            <a:ext uri="{FF2B5EF4-FFF2-40B4-BE49-F238E27FC236}">
              <a16:creationId xmlns:a16="http://schemas.microsoft.com/office/drawing/2014/main" id="{558D1710-B57B-41E4-AA8F-12B9E75F0E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3" name="Text Box 66">
          <a:extLst>
            <a:ext uri="{FF2B5EF4-FFF2-40B4-BE49-F238E27FC236}">
              <a16:creationId xmlns:a16="http://schemas.microsoft.com/office/drawing/2014/main" id="{C4BE5C10-42B0-4BF4-97BB-68547F0D1E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4" name="Text Box 67">
          <a:extLst>
            <a:ext uri="{FF2B5EF4-FFF2-40B4-BE49-F238E27FC236}">
              <a16:creationId xmlns:a16="http://schemas.microsoft.com/office/drawing/2014/main" id="{21351F73-3AB5-438F-90E1-F6F6E36B8C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5" name="Text Box 68">
          <a:extLst>
            <a:ext uri="{FF2B5EF4-FFF2-40B4-BE49-F238E27FC236}">
              <a16:creationId xmlns:a16="http://schemas.microsoft.com/office/drawing/2014/main" id="{FDFF8976-7638-4DEB-8870-78C8794D50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6" name="Text Box 69">
          <a:extLst>
            <a:ext uri="{FF2B5EF4-FFF2-40B4-BE49-F238E27FC236}">
              <a16:creationId xmlns:a16="http://schemas.microsoft.com/office/drawing/2014/main" id="{BF00AFA8-23B5-4828-BF0D-F189B11B03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7" name="Text Box 70">
          <a:extLst>
            <a:ext uri="{FF2B5EF4-FFF2-40B4-BE49-F238E27FC236}">
              <a16:creationId xmlns:a16="http://schemas.microsoft.com/office/drawing/2014/main" id="{084510FD-5F6C-49B8-AE20-27E68D3F64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8" name="Text Box 71">
          <a:extLst>
            <a:ext uri="{FF2B5EF4-FFF2-40B4-BE49-F238E27FC236}">
              <a16:creationId xmlns:a16="http://schemas.microsoft.com/office/drawing/2014/main" id="{DD0F292F-E27C-462E-862F-CBE8104E12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29" name="Text Box 72">
          <a:extLst>
            <a:ext uri="{FF2B5EF4-FFF2-40B4-BE49-F238E27FC236}">
              <a16:creationId xmlns:a16="http://schemas.microsoft.com/office/drawing/2014/main" id="{0D7B56AC-ADCE-4359-88C0-83F1AE45C1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0" name="Text Box 73">
          <a:extLst>
            <a:ext uri="{FF2B5EF4-FFF2-40B4-BE49-F238E27FC236}">
              <a16:creationId xmlns:a16="http://schemas.microsoft.com/office/drawing/2014/main" id="{93177000-581F-48CD-B816-BD0BDF0F48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1" name="Text Box 74">
          <a:extLst>
            <a:ext uri="{FF2B5EF4-FFF2-40B4-BE49-F238E27FC236}">
              <a16:creationId xmlns:a16="http://schemas.microsoft.com/office/drawing/2014/main" id="{8641D685-7A5F-4497-93A2-B6AB87F42F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2" name="Text Box 75">
          <a:extLst>
            <a:ext uri="{FF2B5EF4-FFF2-40B4-BE49-F238E27FC236}">
              <a16:creationId xmlns:a16="http://schemas.microsoft.com/office/drawing/2014/main" id="{C5605BE9-92E8-44D7-9662-935B0EFD69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3" name="Text Box 77">
          <a:extLst>
            <a:ext uri="{FF2B5EF4-FFF2-40B4-BE49-F238E27FC236}">
              <a16:creationId xmlns:a16="http://schemas.microsoft.com/office/drawing/2014/main" id="{86B182FE-3736-4A1B-A5EE-0B988559EA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4" name="Text Box 78">
          <a:extLst>
            <a:ext uri="{FF2B5EF4-FFF2-40B4-BE49-F238E27FC236}">
              <a16:creationId xmlns:a16="http://schemas.microsoft.com/office/drawing/2014/main" id="{E14A0DD5-E2C5-475E-BF30-12CC9095B5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5" name="Text Box 80">
          <a:extLst>
            <a:ext uri="{FF2B5EF4-FFF2-40B4-BE49-F238E27FC236}">
              <a16:creationId xmlns:a16="http://schemas.microsoft.com/office/drawing/2014/main" id="{146C22D1-B895-453D-82AA-CEE2864349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6" name="Text Box 81">
          <a:extLst>
            <a:ext uri="{FF2B5EF4-FFF2-40B4-BE49-F238E27FC236}">
              <a16:creationId xmlns:a16="http://schemas.microsoft.com/office/drawing/2014/main" id="{81948C24-2AD4-472E-ADEB-52601DA525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51431C1D-B3FC-4AD9-BC42-415BC28C98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8" name="Text Box 40">
          <a:extLst>
            <a:ext uri="{FF2B5EF4-FFF2-40B4-BE49-F238E27FC236}">
              <a16:creationId xmlns:a16="http://schemas.microsoft.com/office/drawing/2014/main" id="{0594AEF7-AE2F-4221-9C4E-FA659AED61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39" name="Text Box 41">
          <a:extLst>
            <a:ext uri="{FF2B5EF4-FFF2-40B4-BE49-F238E27FC236}">
              <a16:creationId xmlns:a16="http://schemas.microsoft.com/office/drawing/2014/main" id="{E7E146EB-8378-48D8-B5BD-614BD62098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0" name="Text Box 42">
          <a:extLst>
            <a:ext uri="{FF2B5EF4-FFF2-40B4-BE49-F238E27FC236}">
              <a16:creationId xmlns:a16="http://schemas.microsoft.com/office/drawing/2014/main" id="{3D8E830C-5F7D-4F73-9FBC-0E3AE103F6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13A87E72-0BF7-4AB2-A657-9516B2FCB4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2" name="Text Box 44">
          <a:extLst>
            <a:ext uri="{FF2B5EF4-FFF2-40B4-BE49-F238E27FC236}">
              <a16:creationId xmlns:a16="http://schemas.microsoft.com/office/drawing/2014/main" id="{034EBC4D-071F-479D-BD62-9931D746E3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3" name="Text Box 45">
          <a:extLst>
            <a:ext uri="{FF2B5EF4-FFF2-40B4-BE49-F238E27FC236}">
              <a16:creationId xmlns:a16="http://schemas.microsoft.com/office/drawing/2014/main" id="{33B668A2-87EF-492C-9256-77D7755146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886AD7ED-03BD-4AFE-BE2E-88532B4523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5" name="Text Box 47">
          <a:extLst>
            <a:ext uri="{FF2B5EF4-FFF2-40B4-BE49-F238E27FC236}">
              <a16:creationId xmlns:a16="http://schemas.microsoft.com/office/drawing/2014/main" id="{30F29F08-B98C-45AD-AF91-F67ED7B1B5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6" name="Text Box 48">
          <a:extLst>
            <a:ext uri="{FF2B5EF4-FFF2-40B4-BE49-F238E27FC236}">
              <a16:creationId xmlns:a16="http://schemas.microsoft.com/office/drawing/2014/main" id="{CA9D23FF-0226-4881-90AB-61BEC327DD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7" name="Text Box 55">
          <a:extLst>
            <a:ext uri="{FF2B5EF4-FFF2-40B4-BE49-F238E27FC236}">
              <a16:creationId xmlns:a16="http://schemas.microsoft.com/office/drawing/2014/main" id="{07CFF1EC-C59A-4638-9B45-F6308BF67B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8" name="Text Box 56">
          <a:extLst>
            <a:ext uri="{FF2B5EF4-FFF2-40B4-BE49-F238E27FC236}">
              <a16:creationId xmlns:a16="http://schemas.microsoft.com/office/drawing/2014/main" id="{C6D2B625-C272-4872-8CA9-88D03D6791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49" name="Text Box 57">
          <a:extLst>
            <a:ext uri="{FF2B5EF4-FFF2-40B4-BE49-F238E27FC236}">
              <a16:creationId xmlns:a16="http://schemas.microsoft.com/office/drawing/2014/main" id="{64DC5C1D-8B18-4AA0-A6E8-11BC0152D0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0" name="Text Box 58">
          <a:extLst>
            <a:ext uri="{FF2B5EF4-FFF2-40B4-BE49-F238E27FC236}">
              <a16:creationId xmlns:a16="http://schemas.microsoft.com/office/drawing/2014/main" id="{8C1F0CAF-57EE-4479-AD83-07E2C470D0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1" name="Text Box 59">
          <a:extLst>
            <a:ext uri="{FF2B5EF4-FFF2-40B4-BE49-F238E27FC236}">
              <a16:creationId xmlns:a16="http://schemas.microsoft.com/office/drawing/2014/main" id="{2BF42F1A-B070-4C09-8C47-AAA9D33ADA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2" name="Text Box 60">
          <a:extLst>
            <a:ext uri="{FF2B5EF4-FFF2-40B4-BE49-F238E27FC236}">
              <a16:creationId xmlns:a16="http://schemas.microsoft.com/office/drawing/2014/main" id="{0AC91C64-4899-4BBD-903F-1285B12FE8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3" name="Text Box 61">
          <a:extLst>
            <a:ext uri="{FF2B5EF4-FFF2-40B4-BE49-F238E27FC236}">
              <a16:creationId xmlns:a16="http://schemas.microsoft.com/office/drawing/2014/main" id="{248C247D-A563-45C0-A9F2-1659DD8113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4" name="Text Box 62">
          <a:extLst>
            <a:ext uri="{FF2B5EF4-FFF2-40B4-BE49-F238E27FC236}">
              <a16:creationId xmlns:a16="http://schemas.microsoft.com/office/drawing/2014/main" id="{FFD43D55-31E1-4B91-A09A-25A89FFBB9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5" name="Text Box 63">
          <a:extLst>
            <a:ext uri="{FF2B5EF4-FFF2-40B4-BE49-F238E27FC236}">
              <a16:creationId xmlns:a16="http://schemas.microsoft.com/office/drawing/2014/main" id="{D15CB01A-6AED-4753-8FEA-B4695643FD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6" name="Text Box 64">
          <a:extLst>
            <a:ext uri="{FF2B5EF4-FFF2-40B4-BE49-F238E27FC236}">
              <a16:creationId xmlns:a16="http://schemas.microsoft.com/office/drawing/2014/main" id="{8A710EDB-B365-4AC5-ABC1-969B1EB619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7" name="Text Box 66">
          <a:extLst>
            <a:ext uri="{FF2B5EF4-FFF2-40B4-BE49-F238E27FC236}">
              <a16:creationId xmlns:a16="http://schemas.microsoft.com/office/drawing/2014/main" id="{7F32E4FC-0E2B-4B7F-A846-4C0C208CD8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8" name="Text Box 67">
          <a:extLst>
            <a:ext uri="{FF2B5EF4-FFF2-40B4-BE49-F238E27FC236}">
              <a16:creationId xmlns:a16="http://schemas.microsoft.com/office/drawing/2014/main" id="{E0628B6D-E186-485C-9235-0A0F2CF9BD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59" name="Text Box 68">
          <a:extLst>
            <a:ext uri="{FF2B5EF4-FFF2-40B4-BE49-F238E27FC236}">
              <a16:creationId xmlns:a16="http://schemas.microsoft.com/office/drawing/2014/main" id="{413E81DA-704A-4205-9A71-078BF5B8A6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0" name="Text Box 69">
          <a:extLst>
            <a:ext uri="{FF2B5EF4-FFF2-40B4-BE49-F238E27FC236}">
              <a16:creationId xmlns:a16="http://schemas.microsoft.com/office/drawing/2014/main" id="{6A30DD35-D07C-4B3C-A155-DBFA27DFA2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1" name="Text Box 70">
          <a:extLst>
            <a:ext uri="{FF2B5EF4-FFF2-40B4-BE49-F238E27FC236}">
              <a16:creationId xmlns:a16="http://schemas.microsoft.com/office/drawing/2014/main" id="{7FF16580-64F1-48F9-9148-D3009E408F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2" name="Text Box 71">
          <a:extLst>
            <a:ext uri="{FF2B5EF4-FFF2-40B4-BE49-F238E27FC236}">
              <a16:creationId xmlns:a16="http://schemas.microsoft.com/office/drawing/2014/main" id="{4B5B5C3B-F064-4E17-BB37-9FA3C3D753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3" name="Text Box 72">
          <a:extLst>
            <a:ext uri="{FF2B5EF4-FFF2-40B4-BE49-F238E27FC236}">
              <a16:creationId xmlns:a16="http://schemas.microsoft.com/office/drawing/2014/main" id="{ADF87043-2628-4BDF-A986-212887B624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4" name="Text Box 73">
          <a:extLst>
            <a:ext uri="{FF2B5EF4-FFF2-40B4-BE49-F238E27FC236}">
              <a16:creationId xmlns:a16="http://schemas.microsoft.com/office/drawing/2014/main" id="{67E1441D-6046-49F8-B03E-3D0A57957B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5" name="Text Box 74">
          <a:extLst>
            <a:ext uri="{FF2B5EF4-FFF2-40B4-BE49-F238E27FC236}">
              <a16:creationId xmlns:a16="http://schemas.microsoft.com/office/drawing/2014/main" id="{D856E8A7-5761-458A-8DA8-0A949910CC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6" name="Text Box 75">
          <a:extLst>
            <a:ext uri="{FF2B5EF4-FFF2-40B4-BE49-F238E27FC236}">
              <a16:creationId xmlns:a16="http://schemas.microsoft.com/office/drawing/2014/main" id="{0DBBCEF6-5842-483E-9269-4582FA09C5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7" name="Text Box 77">
          <a:extLst>
            <a:ext uri="{FF2B5EF4-FFF2-40B4-BE49-F238E27FC236}">
              <a16:creationId xmlns:a16="http://schemas.microsoft.com/office/drawing/2014/main" id="{C99BAF6A-73F2-4218-8C99-1E0AA29776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8" name="Text Box 78">
          <a:extLst>
            <a:ext uri="{FF2B5EF4-FFF2-40B4-BE49-F238E27FC236}">
              <a16:creationId xmlns:a16="http://schemas.microsoft.com/office/drawing/2014/main" id="{352D9916-6432-4D39-92D8-4923C0D5E4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69" name="Text Box 80">
          <a:extLst>
            <a:ext uri="{FF2B5EF4-FFF2-40B4-BE49-F238E27FC236}">
              <a16:creationId xmlns:a16="http://schemas.microsoft.com/office/drawing/2014/main" id="{A19BE0C4-68E0-437A-9A12-DC9DDE6EAC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0" name="Text Box 81">
          <a:extLst>
            <a:ext uri="{FF2B5EF4-FFF2-40B4-BE49-F238E27FC236}">
              <a16:creationId xmlns:a16="http://schemas.microsoft.com/office/drawing/2014/main" id="{AE4894F9-6C11-4949-A055-8A00DAD885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F1137C3D-808D-4A18-970F-5EF9C9D0D9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2" name="Text Box 40">
          <a:extLst>
            <a:ext uri="{FF2B5EF4-FFF2-40B4-BE49-F238E27FC236}">
              <a16:creationId xmlns:a16="http://schemas.microsoft.com/office/drawing/2014/main" id="{8E1418C3-F691-4437-8EC5-A08FD66C00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3" name="Text Box 41">
          <a:extLst>
            <a:ext uri="{FF2B5EF4-FFF2-40B4-BE49-F238E27FC236}">
              <a16:creationId xmlns:a16="http://schemas.microsoft.com/office/drawing/2014/main" id="{4ABAF0E1-8DEA-4D4D-853D-ECBE31D028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4" name="Text Box 42">
          <a:extLst>
            <a:ext uri="{FF2B5EF4-FFF2-40B4-BE49-F238E27FC236}">
              <a16:creationId xmlns:a16="http://schemas.microsoft.com/office/drawing/2014/main" id="{57562ABE-55E2-4C0C-83F4-378565281F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5" name="Text Box 43">
          <a:extLst>
            <a:ext uri="{FF2B5EF4-FFF2-40B4-BE49-F238E27FC236}">
              <a16:creationId xmlns:a16="http://schemas.microsoft.com/office/drawing/2014/main" id="{A40C380B-8E10-4677-A79A-D50AB3A091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6" name="Text Box 44">
          <a:extLst>
            <a:ext uri="{FF2B5EF4-FFF2-40B4-BE49-F238E27FC236}">
              <a16:creationId xmlns:a16="http://schemas.microsoft.com/office/drawing/2014/main" id="{4E7035E1-E843-45D1-B31B-876BD92D36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7" name="Text Box 45">
          <a:extLst>
            <a:ext uri="{FF2B5EF4-FFF2-40B4-BE49-F238E27FC236}">
              <a16:creationId xmlns:a16="http://schemas.microsoft.com/office/drawing/2014/main" id="{AC98EA26-F081-4E95-98A5-86384AE011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BB07656C-53F5-4938-B167-F568341488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79" name="Text Box 47">
          <a:extLst>
            <a:ext uri="{FF2B5EF4-FFF2-40B4-BE49-F238E27FC236}">
              <a16:creationId xmlns:a16="http://schemas.microsoft.com/office/drawing/2014/main" id="{8A7AD472-331C-45F0-BAE6-792319EFF2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0" name="Text Box 48">
          <a:extLst>
            <a:ext uri="{FF2B5EF4-FFF2-40B4-BE49-F238E27FC236}">
              <a16:creationId xmlns:a16="http://schemas.microsoft.com/office/drawing/2014/main" id="{0CB898F0-FC72-47CF-A7E2-C67AC01E64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1" name="Text Box 55">
          <a:extLst>
            <a:ext uri="{FF2B5EF4-FFF2-40B4-BE49-F238E27FC236}">
              <a16:creationId xmlns:a16="http://schemas.microsoft.com/office/drawing/2014/main" id="{C5BC40CA-76C1-4893-B222-84669C00C1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2" name="Text Box 56">
          <a:extLst>
            <a:ext uri="{FF2B5EF4-FFF2-40B4-BE49-F238E27FC236}">
              <a16:creationId xmlns:a16="http://schemas.microsoft.com/office/drawing/2014/main" id="{F4945F3C-0793-4D38-BD1D-0A54073206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3" name="Text Box 57">
          <a:extLst>
            <a:ext uri="{FF2B5EF4-FFF2-40B4-BE49-F238E27FC236}">
              <a16:creationId xmlns:a16="http://schemas.microsoft.com/office/drawing/2014/main" id="{B1D00044-663C-41DA-9129-17D5BB77C6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4" name="Text Box 58">
          <a:extLst>
            <a:ext uri="{FF2B5EF4-FFF2-40B4-BE49-F238E27FC236}">
              <a16:creationId xmlns:a16="http://schemas.microsoft.com/office/drawing/2014/main" id="{2C75C07F-47B6-464B-ADEC-0EAD8C9C33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5" name="Text Box 59">
          <a:extLst>
            <a:ext uri="{FF2B5EF4-FFF2-40B4-BE49-F238E27FC236}">
              <a16:creationId xmlns:a16="http://schemas.microsoft.com/office/drawing/2014/main" id="{11F309CB-D86A-4EBA-8086-3E5BE05447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6" name="Text Box 60">
          <a:extLst>
            <a:ext uri="{FF2B5EF4-FFF2-40B4-BE49-F238E27FC236}">
              <a16:creationId xmlns:a16="http://schemas.microsoft.com/office/drawing/2014/main" id="{3151A760-56EC-41AB-B553-BF4A695668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7" name="Text Box 61">
          <a:extLst>
            <a:ext uri="{FF2B5EF4-FFF2-40B4-BE49-F238E27FC236}">
              <a16:creationId xmlns:a16="http://schemas.microsoft.com/office/drawing/2014/main" id="{A4334071-D571-420E-808B-AAD94D4623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8" name="Text Box 62">
          <a:extLst>
            <a:ext uri="{FF2B5EF4-FFF2-40B4-BE49-F238E27FC236}">
              <a16:creationId xmlns:a16="http://schemas.microsoft.com/office/drawing/2014/main" id="{95ABD41C-A887-4112-9902-D13207F8ED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4CDC38A0-D26C-47C5-B670-2AE6DDB2F5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0" name="Text Box 64">
          <a:extLst>
            <a:ext uri="{FF2B5EF4-FFF2-40B4-BE49-F238E27FC236}">
              <a16:creationId xmlns:a16="http://schemas.microsoft.com/office/drawing/2014/main" id="{A3511666-38B2-4600-9C88-E48924DD99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CC346069-7579-4595-BCBF-63ABB122ED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2" name="Text Box 67">
          <a:extLst>
            <a:ext uri="{FF2B5EF4-FFF2-40B4-BE49-F238E27FC236}">
              <a16:creationId xmlns:a16="http://schemas.microsoft.com/office/drawing/2014/main" id="{EBD18C6A-45BE-4D85-B3D8-7FCC34A0C3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3" name="Text Box 68">
          <a:extLst>
            <a:ext uri="{FF2B5EF4-FFF2-40B4-BE49-F238E27FC236}">
              <a16:creationId xmlns:a16="http://schemas.microsoft.com/office/drawing/2014/main" id="{39FF617F-C711-4C2B-8070-16E4100226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4" name="Text Box 69">
          <a:extLst>
            <a:ext uri="{FF2B5EF4-FFF2-40B4-BE49-F238E27FC236}">
              <a16:creationId xmlns:a16="http://schemas.microsoft.com/office/drawing/2014/main" id="{7D902122-CC3A-4DDD-B4C4-834A19DFE5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5" name="Text Box 70">
          <a:extLst>
            <a:ext uri="{FF2B5EF4-FFF2-40B4-BE49-F238E27FC236}">
              <a16:creationId xmlns:a16="http://schemas.microsoft.com/office/drawing/2014/main" id="{585DC513-F0AA-4A9C-B277-407D856B68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6" name="Text Box 71">
          <a:extLst>
            <a:ext uri="{FF2B5EF4-FFF2-40B4-BE49-F238E27FC236}">
              <a16:creationId xmlns:a16="http://schemas.microsoft.com/office/drawing/2014/main" id="{70698373-F4BC-43E5-B06A-377968C5F1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7" name="Text Box 72">
          <a:extLst>
            <a:ext uri="{FF2B5EF4-FFF2-40B4-BE49-F238E27FC236}">
              <a16:creationId xmlns:a16="http://schemas.microsoft.com/office/drawing/2014/main" id="{21C5B2AE-654A-41FB-80F0-14CAC6CC5F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8" name="Text Box 73">
          <a:extLst>
            <a:ext uri="{FF2B5EF4-FFF2-40B4-BE49-F238E27FC236}">
              <a16:creationId xmlns:a16="http://schemas.microsoft.com/office/drawing/2014/main" id="{559FC20C-F2D6-4AC0-8435-2684FCEAA6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1999" name="Text Box 74">
          <a:extLst>
            <a:ext uri="{FF2B5EF4-FFF2-40B4-BE49-F238E27FC236}">
              <a16:creationId xmlns:a16="http://schemas.microsoft.com/office/drawing/2014/main" id="{4CFF0FFB-D3BD-4ECB-867F-031CB3299F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0" name="Text Box 75">
          <a:extLst>
            <a:ext uri="{FF2B5EF4-FFF2-40B4-BE49-F238E27FC236}">
              <a16:creationId xmlns:a16="http://schemas.microsoft.com/office/drawing/2014/main" id="{20D4F049-E86D-4E1E-B81A-6310DF16E4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1" name="Text Box 77">
          <a:extLst>
            <a:ext uri="{FF2B5EF4-FFF2-40B4-BE49-F238E27FC236}">
              <a16:creationId xmlns:a16="http://schemas.microsoft.com/office/drawing/2014/main" id="{91A5F51C-A70E-4B18-A912-D4A53923E7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2" name="Text Box 78">
          <a:extLst>
            <a:ext uri="{FF2B5EF4-FFF2-40B4-BE49-F238E27FC236}">
              <a16:creationId xmlns:a16="http://schemas.microsoft.com/office/drawing/2014/main" id="{50F25BC8-083C-46EA-8985-631F529AB0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F86BB41D-916A-4FB4-A77C-20704A0C13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F4F5C033-811E-433E-AA61-9999DED1B1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30EA645E-BD0D-4D1F-8B52-773A5357EE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1A92872E-2B6E-4EC7-97B0-6AC075D9CD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7" name="Text Box 5">
          <a:extLst>
            <a:ext uri="{FF2B5EF4-FFF2-40B4-BE49-F238E27FC236}">
              <a16:creationId xmlns:a16="http://schemas.microsoft.com/office/drawing/2014/main" id="{99403499-615A-4CF7-A05A-23D0385E70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id="{84DD14F5-F7AA-4417-8A0E-F83C042551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5569CCD5-B7D8-42D0-86E3-A019A33265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D162F1C7-69B4-4754-AFAF-039C55516B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358B8E40-08CE-4AF0-B9D5-2B891D80E3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2" name="Text Box 10">
          <a:extLst>
            <a:ext uri="{FF2B5EF4-FFF2-40B4-BE49-F238E27FC236}">
              <a16:creationId xmlns:a16="http://schemas.microsoft.com/office/drawing/2014/main" id="{8302F99E-F976-4484-ADE4-8793545F12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765468AF-A642-42FF-9CCA-175B5CC63F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4" name="Text Box 12">
          <a:extLst>
            <a:ext uri="{FF2B5EF4-FFF2-40B4-BE49-F238E27FC236}">
              <a16:creationId xmlns:a16="http://schemas.microsoft.com/office/drawing/2014/main" id="{69BB0A67-B51D-4DAB-926A-E7E446A834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5" name="Text Box 49">
          <a:extLst>
            <a:ext uri="{FF2B5EF4-FFF2-40B4-BE49-F238E27FC236}">
              <a16:creationId xmlns:a16="http://schemas.microsoft.com/office/drawing/2014/main" id="{7F59FE30-6661-42AD-BB71-4D4D1171D2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6" name="Text Box 50">
          <a:extLst>
            <a:ext uri="{FF2B5EF4-FFF2-40B4-BE49-F238E27FC236}">
              <a16:creationId xmlns:a16="http://schemas.microsoft.com/office/drawing/2014/main" id="{0B93AD7F-B1AF-4F5A-93A0-F6A5C84866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EE446A11-55C8-40BC-9609-A7A788C6D5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9752CFC1-8EA6-43B0-A7B3-15BF2B855B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3BD05047-55B6-4293-A916-8ACB9FD21A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28212161-DF17-42F0-80B9-6B64545E71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1" name="Text Box 5">
          <a:extLst>
            <a:ext uri="{FF2B5EF4-FFF2-40B4-BE49-F238E27FC236}">
              <a16:creationId xmlns:a16="http://schemas.microsoft.com/office/drawing/2014/main" id="{F3CDA9BF-D764-4510-A169-17430469AF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2" name="Text Box 6">
          <a:extLst>
            <a:ext uri="{FF2B5EF4-FFF2-40B4-BE49-F238E27FC236}">
              <a16:creationId xmlns:a16="http://schemas.microsoft.com/office/drawing/2014/main" id="{1D82A658-524B-41B7-80A6-AAC0273FAD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49DD95C0-3FBB-4CAC-8AA7-B27A61DA23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1683E9B6-5CE9-4EB7-A4CF-D2F069F81F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6ED14764-121F-47F9-A33C-34FEFFF483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50B39474-DDD3-41A7-9DB7-106808882D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5F9400BB-4A03-4A36-96F4-28E4D20772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8" name="Text Box 12">
          <a:extLst>
            <a:ext uri="{FF2B5EF4-FFF2-40B4-BE49-F238E27FC236}">
              <a16:creationId xmlns:a16="http://schemas.microsoft.com/office/drawing/2014/main" id="{A17B555F-4D7E-48C2-AC76-53F628A44D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CA55A0D8-B796-4C16-9DCC-9D2A635B12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0" name="Text Box 40">
          <a:extLst>
            <a:ext uri="{FF2B5EF4-FFF2-40B4-BE49-F238E27FC236}">
              <a16:creationId xmlns:a16="http://schemas.microsoft.com/office/drawing/2014/main" id="{31E504A9-0A46-4A88-91DC-E0CB242BD6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1" name="Text Box 41">
          <a:extLst>
            <a:ext uri="{FF2B5EF4-FFF2-40B4-BE49-F238E27FC236}">
              <a16:creationId xmlns:a16="http://schemas.microsoft.com/office/drawing/2014/main" id="{BAB2A940-2466-4C71-A0F1-BB2F98A951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2" name="Text Box 42">
          <a:extLst>
            <a:ext uri="{FF2B5EF4-FFF2-40B4-BE49-F238E27FC236}">
              <a16:creationId xmlns:a16="http://schemas.microsoft.com/office/drawing/2014/main" id="{96400463-50E4-4A6E-A80E-0C7A035A60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3" name="Text Box 43">
          <a:extLst>
            <a:ext uri="{FF2B5EF4-FFF2-40B4-BE49-F238E27FC236}">
              <a16:creationId xmlns:a16="http://schemas.microsoft.com/office/drawing/2014/main" id="{FC521B37-CA5C-4E17-A3EA-C20B6DF68D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4" name="Text Box 44">
          <a:extLst>
            <a:ext uri="{FF2B5EF4-FFF2-40B4-BE49-F238E27FC236}">
              <a16:creationId xmlns:a16="http://schemas.microsoft.com/office/drawing/2014/main" id="{73C18305-3FC7-4100-A6CA-917CC7D8E0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5" name="Text Box 45">
          <a:extLst>
            <a:ext uri="{FF2B5EF4-FFF2-40B4-BE49-F238E27FC236}">
              <a16:creationId xmlns:a16="http://schemas.microsoft.com/office/drawing/2014/main" id="{60CED813-607F-4752-A9FB-9D607070E1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02C38313-4740-451C-B7FD-83E2608B24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7" name="Text Box 47">
          <a:extLst>
            <a:ext uri="{FF2B5EF4-FFF2-40B4-BE49-F238E27FC236}">
              <a16:creationId xmlns:a16="http://schemas.microsoft.com/office/drawing/2014/main" id="{2087EC99-FA96-4C18-B056-046962094C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8" name="Text Box 48">
          <a:extLst>
            <a:ext uri="{FF2B5EF4-FFF2-40B4-BE49-F238E27FC236}">
              <a16:creationId xmlns:a16="http://schemas.microsoft.com/office/drawing/2014/main" id="{D541D2C7-4D18-4632-ADED-4EBE6292DE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39" name="Text Box 49">
          <a:extLst>
            <a:ext uri="{FF2B5EF4-FFF2-40B4-BE49-F238E27FC236}">
              <a16:creationId xmlns:a16="http://schemas.microsoft.com/office/drawing/2014/main" id="{89A8A24D-CA9A-4B86-BC8B-A5236894EF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0" name="Text Box 50">
          <a:extLst>
            <a:ext uri="{FF2B5EF4-FFF2-40B4-BE49-F238E27FC236}">
              <a16:creationId xmlns:a16="http://schemas.microsoft.com/office/drawing/2014/main" id="{457B985E-1FC6-4E26-BD66-14F28FAF06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F10E0115-064C-497F-8D71-8BC2F78485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C4B95B8C-F0D2-467C-A484-60956662AB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3" name="Text Box 55">
          <a:extLst>
            <a:ext uri="{FF2B5EF4-FFF2-40B4-BE49-F238E27FC236}">
              <a16:creationId xmlns:a16="http://schemas.microsoft.com/office/drawing/2014/main" id="{60E1E7CC-456C-4CE1-B319-CD062209E5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4" name="Text Box 56">
          <a:extLst>
            <a:ext uri="{FF2B5EF4-FFF2-40B4-BE49-F238E27FC236}">
              <a16:creationId xmlns:a16="http://schemas.microsoft.com/office/drawing/2014/main" id="{912B5D77-C191-4967-ADCF-2992556EB3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5" name="Text Box 57">
          <a:extLst>
            <a:ext uri="{FF2B5EF4-FFF2-40B4-BE49-F238E27FC236}">
              <a16:creationId xmlns:a16="http://schemas.microsoft.com/office/drawing/2014/main" id="{3401FA26-AEA6-476C-B5DA-CEDE061F05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6" name="Text Box 58">
          <a:extLst>
            <a:ext uri="{FF2B5EF4-FFF2-40B4-BE49-F238E27FC236}">
              <a16:creationId xmlns:a16="http://schemas.microsoft.com/office/drawing/2014/main" id="{613AA1EA-DB63-4AF7-9492-06B72EEF13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85A93A74-CBDE-4214-9F0A-7F957B0AFC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8" name="Text Box 60">
          <a:extLst>
            <a:ext uri="{FF2B5EF4-FFF2-40B4-BE49-F238E27FC236}">
              <a16:creationId xmlns:a16="http://schemas.microsoft.com/office/drawing/2014/main" id="{7209BCB0-3E92-454B-9558-E5A5C263FF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49" name="Text Box 61">
          <a:extLst>
            <a:ext uri="{FF2B5EF4-FFF2-40B4-BE49-F238E27FC236}">
              <a16:creationId xmlns:a16="http://schemas.microsoft.com/office/drawing/2014/main" id="{1988A1A5-23BC-4C5A-BCF2-65FAB73CB6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0" name="Text Box 62">
          <a:extLst>
            <a:ext uri="{FF2B5EF4-FFF2-40B4-BE49-F238E27FC236}">
              <a16:creationId xmlns:a16="http://schemas.microsoft.com/office/drawing/2014/main" id="{57F99906-EE38-4247-B548-F229CF3D62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C9091736-4F81-43DA-8B83-22D0E7E603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2" name="Text Box 64">
          <a:extLst>
            <a:ext uri="{FF2B5EF4-FFF2-40B4-BE49-F238E27FC236}">
              <a16:creationId xmlns:a16="http://schemas.microsoft.com/office/drawing/2014/main" id="{FBF50CC4-3865-4B1A-BD5F-7021727E39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3" name="Text Box 66">
          <a:extLst>
            <a:ext uri="{FF2B5EF4-FFF2-40B4-BE49-F238E27FC236}">
              <a16:creationId xmlns:a16="http://schemas.microsoft.com/office/drawing/2014/main" id="{8540D474-D352-48B6-8B4F-BBE97A48C4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4" name="Text Box 67">
          <a:extLst>
            <a:ext uri="{FF2B5EF4-FFF2-40B4-BE49-F238E27FC236}">
              <a16:creationId xmlns:a16="http://schemas.microsoft.com/office/drawing/2014/main" id="{2F4F2471-73A8-49AF-AFFD-93A409661B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FBE2ED0F-9ACE-4EB9-B541-CADD501B10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5257A1A1-996B-493E-8402-8EEC4DF1E2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FC3C6262-36AB-4114-B5DD-B86E40417E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287017CC-A789-41BC-8293-F5B1D7754E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3B38CEE5-270E-4421-9CEB-C52BDC0259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4F90E97C-549D-40B7-B17A-3D3332225C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1" name="Text Box 74">
          <a:extLst>
            <a:ext uri="{FF2B5EF4-FFF2-40B4-BE49-F238E27FC236}">
              <a16:creationId xmlns:a16="http://schemas.microsoft.com/office/drawing/2014/main" id="{03BD7AC0-D79F-47E0-A9CB-C58B0357FE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2" name="Text Box 75">
          <a:extLst>
            <a:ext uri="{FF2B5EF4-FFF2-40B4-BE49-F238E27FC236}">
              <a16:creationId xmlns:a16="http://schemas.microsoft.com/office/drawing/2014/main" id="{49DC65F2-5611-4B06-B15A-8B7886E4C8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3" name="Text Box 77">
          <a:extLst>
            <a:ext uri="{FF2B5EF4-FFF2-40B4-BE49-F238E27FC236}">
              <a16:creationId xmlns:a16="http://schemas.microsoft.com/office/drawing/2014/main" id="{9F6E980D-6B84-43DE-9448-5265EC373D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4" name="Text Box 78">
          <a:extLst>
            <a:ext uri="{FF2B5EF4-FFF2-40B4-BE49-F238E27FC236}">
              <a16:creationId xmlns:a16="http://schemas.microsoft.com/office/drawing/2014/main" id="{B599751F-EF1C-47DA-AF6C-C98E3912E6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5" name="Text Box 80">
          <a:extLst>
            <a:ext uri="{FF2B5EF4-FFF2-40B4-BE49-F238E27FC236}">
              <a16:creationId xmlns:a16="http://schemas.microsoft.com/office/drawing/2014/main" id="{792087AE-DB78-46F3-824A-2A82395401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6" name="Text Box 81">
          <a:extLst>
            <a:ext uri="{FF2B5EF4-FFF2-40B4-BE49-F238E27FC236}">
              <a16:creationId xmlns:a16="http://schemas.microsoft.com/office/drawing/2014/main" id="{90ACED92-3AC5-4035-B5D3-0696FC5E15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AA91C9-3237-4126-A547-76527E1DA6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8" name="Text Box 40">
          <a:extLst>
            <a:ext uri="{FF2B5EF4-FFF2-40B4-BE49-F238E27FC236}">
              <a16:creationId xmlns:a16="http://schemas.microsoft.com/office/drawing/2014/main" id="{808F7BF7-C550-46A8-90DC-CFADE2215F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69" name="Text Box 41">
          <a:extLst>
            <a:ext uri="{FF2B5EF4-FFF2-40B4-BE49-F238E27FC236}">
              <a16:creationId xmlns:a16="http://schemas.microsoft.com/office/drawing/2014/main" id="{ECEF8CEF-C102-4B80-BBF3-6F72DA9067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0" name="Text Box 42">
          <a:extLst>
            <a:ext uri="{FF2B5EF4-FFF2-40B4-BE49-F238E27FC236}">
              <a16:creationId xmlns:a16="http://schemas.microsoft.com/office/drawing/2014/main" id="{84DDBDF4-2C05-44BA-9664-EB7234ACD3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1" name="Text Box 43">
          <a:extLst>
            <a:ext uri="{FF2B5EF4-FFF2-40B4-BE49-F238E27FC236}">
              <a16:creationId xmlns:a16="http://schemas.microsoft.com/office/drawing/2014/main" id="{5415C2F4-D203-4307-BFB4-A192C21C53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2" name="Text Box 44">
          <a:extLst>
            <a:ext uri="{FF2B5EF4-FFF2-40B4-BE49-F238E27FC236}">
              <a16:creationId xmlns:a16="http://schemas.microsoft.com/office/drawing/2014/main" id="{B75CA4AC-AA2F-4068-B2AD-B6FF942219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3" name="Text Box 45">
          <a:extLst>
            <a:ext uri="{FF2B5EF4-FFF2-40B4-BE49-F238E27FC236}">
              <a16:creationId xmlns:a16="http://schemas.microsoft.com/office/drawing/2014/main" id="{ABA240E0-994E-44AB-9B7E-955B7D99DD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8EAAE58A-F181-4644-9F27-362D96E07A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5" name="Text Box 47">
          <a:extLst>
            <a:ext uri="{FF2B5EF4-FFF2-40B4-BE49-F238E27FC236}">
              <a16:creationId xmlns:a16="http://schemas.microsoft.com/office/drawing/2014/main" id="{DF30B0BD-DDAF-44BE-B70B-6B03EE64A1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6" name="Text Box 48">
          <a:extLst>
            <a:ext uri="{FF2B5EF4-FFF2-40B4-BE49-F238E27FC236}">
              <a16:creationId xmlns:a16="http://schemas.microsoft.com/office/drawing/2014/main" id="{9992762A-0DD8-437B-8623-8D2390BDF6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7" name="Text Box 55">
          <a:extLst>
            <a:ext uri="{FF2B5EF4-FFF2-40B4-BE49-F238E27FC236}">
              <a16:creationId xmlns:a16="http://schemas.microsoft.com/office/drawing/2014/main" id="{FF78914F-D6D6-4FDD-AE3F-CA16D1E967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8" name="Text Box 56">
          <a:extLst>
            <a:ext uri="{FF2B5EF4-FFF2-40B4-BE49-F238E27FC236}">
              <a16:creationId xmlns:a16="http://schemas.microsoft.com/office/drawing/2014/main" id="{AC551118-53AD-46CF-B3E7-F7DCE969F6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79" name="Text Box 57">
          <a:extLst>
            <a:ext uri="{FF2B5EF4-FFF2-40B4-BE49-F238E27FC236}">
              <a16:creationId xmlns:a16="http://schemas.microsoft.com/office/drawing/2014/main" id="{BF90B1B8-D5D5-450A-8C01-0FD8B90F22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0" name="Text Box 58">
          <a:extLst>
            <a:ext uri="{FF2B5EF4-FFF2-40B4-BE49-F238E27FC236}">
              <a16:creationId xmlns:a16="http://schemas.microsoft.com/office/drawing/2014/main" id="{F1F50B98-6132-4965-8B3E-4B94977485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57B14A6D-03FC-450A-96F6-0207989EB0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2" name="Text Box 60">
          <a:extLst>
            <a:ext uri="{FF2B5EF4-FFF2-40B4-BE49-F238E27FC236}">
              <a16:creationId xmlns:a16="http://schemas.microsoft.com/office/drawing/2014/main" id="{24DD0F68-D774-4315-933C-DB11B07DB3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3" name="Text Box 61">
          <a:extLst>
            <a:ext uri="{FF2B5EF4-FFF2-40B4-BE49-F238E27FC236}">
              <a16:creationId xmlns:a16="http://schemas.microsoft.com/office/drawing/2014/main" id="{D5A21C04-2CD9-486E-B425-F7154D1857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4" name="Text Box 62">
          <a:extLst>
            <a:ext uri="{FF2B5EF4-FFF2-40B4-BE49-F238E27FC236}">
              <a16:creationId xmlns:a16="http://schemas.microsoft.com/office/drawing/2014/main" id="{A1F1A7BD-2894-4823-B851-857369AD27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0065E519-D889-4DA0-B82C-CBB271B656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6" name="Text Box 64">
          <a:extLst>
            <a:ext uri="{FF2B5EF4-FFF2-40B4-BE49-F238E27FC236}">
              <a16:creationId xmlns:a16="http://schemas.microsoft.com/office/drawing/2014/main" id="{600A5096-EA82-4962-B31A-53DD725EBF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7" name="Text Box 66">
          <a:extLst>
            <a:ext uri="{FF2B5EF4-FFF2-40B4-BE49-F238E27FC236}">
              <a16:creationId xmlns:a16="http://schemas.microsoft.com/office/drawing/2014/main" id="{90E827ED-BCEE-4E79-A0AA-FC16381A32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8" name="Text Box 67">
          <a:extLst>
            <a:ext uri="{FF2B5EF4-FFF2-40B4-BE49-F238E27FC236}">
              <a16:creationId xmlns:a16="http://schemas.microsoft.com/office/drawing/2014/main" id="{BBE16A14-5555-4E2B-A77A-CDBD73070A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89" name="Text Box 68">
          <a:extLst>
            <a:ext uri="{FF2B5EF4-FFF2-40B4-BE49-F238E27FC236}">
              <a16:creationId xmlns:a16="http://schemas.microsoft.com/office/drawing/2014/main" id="{17237916-5264-4CEF-A9EF-0F74317431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0" name="Text Box 69">
          <a:extLst>
            <a:ext uri="{FF2B5EF4-FFF2-40B4-BE49-F238E27FC236}">
              <a16:creationId xmlns:a16="http://schemas.microsoft.com/office/drawing/2014/main" id="{72C3B8E6-7903-4DBB-AF19-0728BDC497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1" name="Text Box 70">
          <a:extLst>
            <a:ext uri="{FF2B5EF4-FFF2-40B4-BE49-F238E27FC236}">
              <a16:creationId xmlns:a16="http://schemas.microsoft.com/office/drawing/2014/main" id="{A58C7172-A570-4E91-AEF2-AA33787F04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2" name="Text Box 71">
          <a:extLst>
            <a:ext uri="{FF2B5EF4-FFF2-40B4-BE49-F238E27FC236}">
              <a16:creationId xmlns:a16="http://schemas.microsoft.com/office/drawing/2014/main" id="{B42B4B49-A4C5-4E3D-B40A-5C394AD279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3" name="Text Box 72">
          <a:extLst>
            <a:ext uri="{FF2B5EF4-FFF2-40B4-BE49-F238E27FC236}">
              <a16:creationId xmlns:a16="http://schemas.microsoft.com/office/drawing/2014/main" id="{E0788324-4A13-44F5-A350-CC31E881DC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4" name="Text Box 73">
          <a:extLst>
            <a:ext uri="{FF2B5EF4-FFF2-40B4-BE49-F238E27FC236}">
              <a16:creationId xmlns:a16="http://schemas.microsoft.com/office/drawing/2014/main" id="{C9DF468D-7967-49AE-A2E1-98E4D8EDEB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5" name="Text Box 74">
          <a:extLst>
            <a:ext uri="{FF2B5EF4-FFF2-40B4-BE49-F238E27FC236}">
              <a16:creationId xmlns:a16="http://schemas.microsoft.com/office/drawing/2014/main" id="{D2A5F596-70F2-461C-9779-BD608611BA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6" name="Text Box 75">
          <a:extLst>
            <a:ext uri="{FF2B5EF4-FFF2-40B4-BE49-F238E27FC236}">
              <a16:creationId xmlns:a16="http://schemas.microsoft.com/office/drawing/2014/main" id="{60EF9DFB-6441-403A-9BEE-75461F7B80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7" name="Text Box 77">
          <a:extLst>
            <a:ext uri="{FF2B5EF4-FFF2-40B4-BE49-F238E27FC236}">
              <a16:creationId xmlns:a16="http://schemas.microsoft.com/office/drawing/2014/main" id="{0CAEB93F-9578-4645-A34B-E2BD520AA8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8" name="Text Box 78">
          <a:extLst>
            <a:ext uri="{FF2B5EF4-FFF2-40B4-BE49-F238E27FC236}">
              <a16:creationId xmlns:a16="http://schemas.microsoft.com/office/drawing/2014/main" id="{878A09A0-8413-4E07-8FE4-27E4B10812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099" name="Text Box 80">
          <a:extLst>
            <a:ext uri="{FF2B5EF4-FFF2-40B4-BE49-F238E27FC236}">
              <a16:creationId xmlns:a16="http://schemas.microsoft.com/office/drawing/2014/main" id="{9F4B2C7A-B50F-4739-A6CA-8A6342177E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0" name="Text Box 81">
          <a:extLst>
            <a:ext uri="{FF2B5EF4-FFF2-40B4-BE49-F238E27FC236}">
              <a16:creationId xmlns:a16="http://schemas.microsoft.com/office/drawing/2014/main" id="{3D92A289-BC8F-42E9-83E2-492EA41678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81312736-FA3B-437A-8A27-CC0A45F52C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2" name="Text Box 40">
          <a:extLst>
            <a:ext uri="{FF2B5EF4-FFF2-40B4-BE49-F238E27FC236}">
              <a16:creationId xmlns:a16="http://schemas.microsoft.com/office/drawing/2014/main" id="{00F16E8F-466D-48CC-9C8C-EE87DAF9D7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3" name="Text Box 41">
          <a:extLst>
            <a:ext uri="{FF2B5EF4-FFF2-40B4-BE49-F238E27FC236}">
              <a16:creationId xmlns:a16="http://schemas.microsoft.com/office/drawing/2014/main" id="{3F07CF34-DD6D-46AA-8B18-60D311D2AE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4" name="Text Box 42">
          <a:extLst>
            <a:ext uri="{FF2B5EF4-FFF2-40B4-BE49-F238E27FC236}">
              <a16:creationId xmlns:a16="http://schemas.microsoft.com/office/drawing/2014/main" id="{E54CD02A-2BFE-4220-AC60-ABC6B94A08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5" name="Text Box 43">
          <a:extLst>
            <a:ext uri="{FF2B5EF4-FFF2-40B4-BE49-F238E27FC236}">
              <a16:creationId xmlns:a16="http://schemas.microsoft.com/office/drawing/2014/main" id="{BB2308E7-09DC-4DC9-92FC-C99F485D18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6" name="Text Box 44">
          <a:extLst>
            <a:ext uri="{FF2B5EF4-FFF2-40B4-BE49-F238E27FC236}">
              <a16:creationId xmlns:a16="http://schemas.microsoft.com/office/drawing/2014/main" id="{F925A1DE-CD5F-4E69-BA6F-79420D85CB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7" name="Text Box 45">
          <a:extLst>
            <a:ext uri="{FF2B5EF4-FFF2-40B4-BE49-F238E27FC236}">
              <a16:creationId xmlns:a16="http://schemas.microsoft.com/office/drawing/2014/main" id="{668A6D4D-E8B4-41E7-957F-868441F8E7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5E1966EF-EF61-4FCA-BAE4-C96B769444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09" name="Text Box 47">
          <a:extLst>
            <a:ext uri="{FF2B5EF4-FFF2-40B4-BE49-F238E27FC236}">
              <a16:creationId xmlns:a16="http://schemas.microsoft.com/office/drawing/2014/main" id="{EAD8C6A5-05E9-445F-A03D-972514948D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0" name="Text Box 48">
          <a:extLst>
            <a:ext uri="{FF2B5EF4-FFF2-40B4-BE49-F238E27FC236}">
              <a16:creationId xmlns:a16="http://schemas.microsoft.com/office/drawing/2014/main" id="{2FE0D942-F657-4C67-9766-83D00588B8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1" name="Text Box 55">
          <a:extLst>
            <a:ext uri="{FF2B5EF4-FFF2-40B4-BE49-F238E27FC236}">
              <a16:creationId xmlns:a16="http://schemas.microsoft.com/office/drawing/2014/main" id="{7ADF7C74-0126-4F0A-AAE2-0676E9CA99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2" name="Text Box 56">
          <a:extLst>
            <a:ext uri="{FF2B5EF4-FFF2-40B4-BE49-F238E27FC236}">
              <a16:creationId xmlns:a16="http://schemas.microsoft.com/office/drawing/2014/main" id="{BA41E105-FCD7-471C-8770-A3648263DC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3" name="Text Box 57">
          <a:extLst>
            <a:ext uri="{FF2B5EF4-FFF2-40B4-BE49-F238E27FC236}">
              <a16:creationId xmlns:a16="http://schemas.microsoft.com/office/drawing/2014/main" id="{B4968F86-1083-4776-87A5-E4F5A97DA9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4" name="Text Box 58">
          <a:extLst>
            <a:ext uri="{FF2B5EF4-FFF2-40B4-BE49-F238E27FC236}">
              <a16:creationId xmlns:a16="http://schemas.microsoft.com/office/drawing/2014/main" id="{8CFED332-22E9-4974-99FB-009CF0342C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5" name="Text Box 59">
          <a:extLst>
            <a:ext uri="{FF2B5EF4-FFF2-40B4-BE49-F238E27FC236}">
              <a16:creationId xmlns:a16="http://schemas.microsoft.com/office/drawing/2014/main" id="{B73360C3-A0F3-482E-A440-1B72023E7C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6" name="Text Box 60">
          <a:extLst>
            <a:ext uri="{FF2B5EF4-FFF2-40B4-BE49-F238E27FC236}">
              <a16:creationId xmlns:a16="http://schemas.microsoft.com/office/drawing/2014/main" id="{48C2EE96-9A80-4513-8D1D-B2DF38A78C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7" name="Text Box 61">
          <a:extLst>
            <a:ext uri="{FF2B5EF4-FFF2-40B4-BE49-F238E27FC236}">
              <a16:creationId xmlns:a16="http://schemas.microsoft.com/office/drawing/2014/main" id="{F31D7BC0-53C8-40EA-ABCE-F1505CD023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8" name="Text Box 62">
          <a:extLst>
            <a:ext uri="{FF2B5EF4-FFF2-40B4-BE49-F238E27FC236}">
              <a16:creationId xmlns:a16="http://schemas.microsoft.com/office/drawing/2014/main" id="{5ADC2981-FBA4-4331-BA59-81BC9596A5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BD3B787D-6B07-4480-A135-1E887C51E8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0" name="Text Box 64">
          <a:extLst>
            <a:ext uri="{FF2B5EF4-FFF2-40B4-BE49-F238E27FC236}">
              <a16:creationId xmlns:a16="http://schemas.microsoft.com/office/drawing/2014/main" id="{588062E6-2901-4466-A40E-0BE7515AE0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1" name="Text Box 66">
          <a:extLst>
            <a:ext uri="{FF2B5EF4-FFF2-40B4-BE49-F238E27FC236}">
              <a16:creationId xmlns:a16="http://schemas.microsoft.com/office/drawing/2014/main" id="{44C29FD3-4185-4BE7-BBC7-C802E764FE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2" name="Text Box 67">
          <a:extLst>
            <a:ext uri="{FF2B5EF4-FFF2-40B4-BE49-F238E27FC236}">
              <a16:creationId xmlns:a16="http://schemas.microsoft.com/office/drawing/2014/main" id="{D26E9E6F-7A33-4180-BBFC-8287D1FF93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3" name="Text Box 68">
          <a:extLst>
            <a:ext uri="{FF2B5EF4-FFF2-40B4-BE49-F238E27FC236}">
              <a16:creationId xmlns:a16="http://schemas.microsoft.com/office/drawing/2014/main" id="{F2602D14-B8FE-4CB6-A2D2-52CF819BE7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4" name="Text Box 69">
          <a:extLst>
            <a:ext uri="{FF2B5EF4-FFF2-40B4-BE49-F238E27FC236}">
              <a16:creationId xmlns:a16="http://schemas.microsoft.com/office/drawing/2014/main" id="{DFCEFE9E-10DE-42D2-A833-45CA4369CC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5" name="Text Box 70">
          <a:extLst>
            <a:ext uri="{FF2B5EF4-FFF2-40B4-BE49-F238E27FC236}">
              <a16:creationId xmlns:a16="http://schemas.microsoft.com/office/drawing/2014/main" id="{0046F0DE-9FBC-46C0-8F9C-1EE76ECC3C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6" name="Text Box 71">
          <a:extLst>
            <a:ext uri="{FF2B5EF4-FFF2-40B4-BE49-F238E27FC236}">
              <a16:creationId xmlns:a16="http://schemas.microsoft.com/office/drawing/2014/main" id="{E1F5CA42-6BBE-423C-994D-74E0BF6EE2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7" name="Text Box 72">
          <a:extLst>
            <a:ext uri="{FF2B5EF4-FFF2-40B4-BE49-F238E27FC236}">
              <a16:creationId xmlns:a16="http://schemas.microsoft.com/office/drawing/2014/main" id="{FD773321-54F8-4999-9643-7368E4F910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8" name="Text Box 73">
          <a:extLst>
            <a:ext uri="{FF2B5EF4-FFF2-40B4-BE49-F238E27FC236}">
              <a16:creationId xmlns:a16="http://schemas.microsoft.com/office/drawing/2014/main" id="{1AA63AB0-3CB0-400B-BB97-48C2C95581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29" name="Text Box 74">
          <a:extLst>
            <a:ext uri="{FF2B5EF4-FFF2-40B4-BE49-F238E27FC236}">
              <a16:creationId xmlns:a16="http://schemas.microsoft.com/office/drawing/2014/main" id="{3FDDAC15-BD33-4301-B4FB-632DC2FDAE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0" name="Text Box 75">
          <a:extLst>
            <a:ext uri="{FF2B5EF4-FFF2-40B4-BE49-F238E27FC236}">
              <a16:creationId xmlns:a16="http://schemas.microsoft.com/office/drawing/2014/main" id="{59FE1999-33B7-4088-8F59-649ACE4858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1" name="Text Box 77">
          <a:extLst>
            <a:ext uri="{FF2B5EF4-FFF2-40B4-BE49-F238E27FC236}">
              <a16:creationId xmlns:a16="http://schemas.microsoft.com/office/drawing/2014/main" id="{205C6D12-3EFE-4422-8AC6-04AB80B09A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2" name="Text Box 78">
          <a:extLst>
            <a:ext uri="{FF2B5EF4-FFF2-40B4-BE49-F238E27FC236}">
              <a16:creationId xmlns:a16="http://schemas.microsoft.com/office/drawing/2014/main" id="{3C65E80F-7F24-43F3-93CC-4F88FFBD02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3" name="Text Box 80">
          <a:extLst>
            <a:ext uri="{FF2B5EF4-FFF2-40B4-BE49-F238E27FC236}">
              <a16:creationId xmlns:a16="http://schemas.microsoft.com/office/drawing/2014/main" id="{E44024D4-3C54-43C2-BE1C-048C2C9312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4" name="Text Box 81">
          <a:extLst>
            <a:ext uri="{FF2B5EF4-FFF2-40B4-BE49-F238E27FC236}">
              <a16:creationId xmlns:a16="http://schemas.microsoft.com/office/drawing/2014/main" id="{41542AAB-E627-4E93-B835-A9651037BA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C56B1A7F-061A-45F7-A4F1-D16B8CE9CA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6" name="Text Box 40">
          <a:extLst>
            <a:ext uri="{FF2B5EF4-FFF2-40B4-BE49-F238E27FC236}">
              <a16:creationId xmlns:a16="http://schemas.microsoft.com/office/drawing/2014/main" id="{AB77F023-45B0-4752-94F0-EBC971798F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7" name="Text Box 41">
          <a:extLst>
            <a:ext uri="{FF2B5EF4-FFF2-40B4-BE49-F238E27FC236}">
              <a16:creationId xmlns:a16="http://schemas.microsoft.com/office/drawing/2014/main" id="{848CC43A-2DCC-4B0D-83CC-857BD5AAF8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8" name="Text Box 42">
          <a:extLst>
            <a:ext uri="{FF2B5EF4-FFF2-40B4-BE49-F238E27FC236}">
              <a16:creationId xmlns:a16="http://schemas.microsoft.com/office/drawing/2014/main" id="{3694EB9A-DAEE-43C5-95D3-2AE940BD5B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39" name="Text Box 43">
          <a:extLst>
            <a:ext uri="{FF2B5EF4-FFF2-40B4-BE49-F238E27FC236}">
              <a16:creationId xmlns:a16="http://schemas.microsoft.com/office/drawing/2014/main" id="{9587A481-A5AB-46B3-B1C3-607515EED5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0" name="Text Box 44">
          <a:extLst>
            <a:ext uri="{FF2B5EF4-FFF2-40B4-BE49-F238E27FC236}">
              <a16:creationId xmlns:a16="http://schemas.microsoft.com/office/drawing/2014/main" id="{B57690C4-2766-4AF1-A130-D81D3E9A77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1" name="Text Box 45">
          <a:extLst>
            <a:ext uri="{FF2B5EF4-FFF2-40B4-BE49-F238E27FC236}">
              <a16:creationId xmlns:a16="http://schemas.microsoft.com/office/drawing/2014/main" id="{97C39E1D-1AAA-48A7-B1F2-8898F1E79E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2" name="Text Box 46">
          <a:extLst>
            <a:ext uri="{FF2B5EF4-FFF2-40B4-BE49-F238E27FC236}">
              <a16:creationId xmlns:a16="http://schemas.microsoft.com/office/drawing/2014/main" id="{C31DFB96-46FC-4711-BF8C-519DF13049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3" name="Text Box 47">
          <a:extLst>
            <a:ext uri="{FF2B5EF4-FFF2-40B4-BE49-F238E27FC236}">
              <a16:creationId xmlns:a16="http://schemas.microsoft.com/office/drawing/2014/main" id="{C8ECEA6C-82CD-4873-9F27-F84A633E8A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4" name="Text Box 48">
          <a:extLst>
            <a:ext uri="{FF2B5EF4-FFF2-40B4-BE49-F238E27FC236}">
              <a16:creationId xmlns:a16="http://schemas.microsoft.com/office/drawing/2014/main" id="{129FCAF9-EDBE-4649-B752-E9E0024CDE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5" name="Text Box 55">
          <a:extLst>
            <a:ext uri="{FF2B5EF4-FFF2-40B4-BE49-F238E27FC236}">
              <a16:creationId xmlns:a16="http://schemas.microsoft.com/office/drawing/2014/main" id="{81541A14-4E27-4BAD-B279-B726E0A50C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6" name="Text Box 56">
          <a:extLst>
            <a:ext uri="{FF2B5EF4-FFF2-40B4-BE49-F238E27FC236}">
              <a16:creationId xmlns:a16="http://schemas.microsoft.com/office/drawing/2014/main" id="{ADEB2BE0-1491-44DA-BC58-F50D751EC4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7" name="Text Box 57">
          <a:extLst>
            <a:ext uri="{FF2B5EF4-FFF2-40B4-BE49-F238E27FC236}">
              <a16:creationId xmlns:a16="http://schemas.microsoft.com/office/drawing/2014/main" id="{1C77E979-021A-4287-B78B-55E3AA21D6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8" name="Text Box 58">
          <a:extLst>
            <a:ext uri="{FF2B5EF4-FFF2-40B4-BE49-F238E27FC236}">
              <a16:creationId xmlns:a16="http://schemas.microsoft.com/office/drawing/2014/main" id="{6B5B33CF-761D-4D98-913C-0CA033C76F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F6FD73CF-C01A-4048-999B-7363718781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0" name="Text Box 60">
          <a:extLst>
            <a:ext uri="{FF2B5EF4-FFF2-40B4-BE49-F238E27FC236}">
              <a16:creationId xmlns:a16="http://schemas.microsoft.com/office/drawing/2014/main" id="{A0E45891-86B3-407B-B622-CC2DB912AA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1" name="Text Box 61">
          <a:extLst>
            <a:ext uri="{FF2B5EF4-FFF2-40B4-BE49-F238E27FC236}">
              <a16:creationId xmlns:a16="http://schemas.microsoft.com/office/drawing/2014/main" id="{07832B3D-15A2-4811-B7FE-CB3FDD5968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2" name="Text Box 62">
          <a:extLst>
            <a:ext uri="{FF2B5EF4-FFF2-40B4-BE49-F238E27FC236}">
              <a16:creationId xmlns:a16="http://schemas.microsoft.com/office/drawing/2014/main" id="{D02B1B3A-519D-4DB8-9EBF-FFE0BF60FC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B93445A0-72DC-4193-85E7-7210D9A8F9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4" name="Text Box 64">
          <a:extLst>
            <a:ext uri="{FF2B5EF4-FFF2-40B4-BE49-F238E27FC236}">
              <a16:creationId xmlns:a16="http://schemas.microsoft.com/office/drawing/2014/main" id="{F773F398-9D6E-4885-8F5F-3F8FEC4A76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5" name="Text Box 66">
          <a:extLst>
            <a:ext uri="{FF2B5EF4-FFF2-40B4-BE49-F238E27FC236}">
              <a16:creationId xmlns:a16="http://schemas.microsoft.com/office/drawing/2014/main" id="{F407E18A-40C6-452F-836D-B8969ADB5F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6" name="Text Box 67">
          <a:extLst>
            <a:ext uri="{FF2B5EF4-FFF2-40B4-BE49-F238E27FC236}">
              <a16:creationId xmlns:a16="http://schemas.microsoft.com/office/drawing/2014/main" id="{6A41E0B1-C91F-4DE7-8FF3-320DD73FA9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7" name="Text Box 68">
          <a:extLst>
            <a:ext uri="{FF2B5EF4-FFF2-40B4-BE49-F238E27FC236}">
              <a16:creationId xmlns:a16="http://schemas.microsoft.com/office/drawing/2014/main" id="{6BA0564A-AD7D-4BFD-9D3E-7BB71A7A2E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8" name="Text Box 69">
          <a:extLst>
            <a:ext uri="{FF2B5EF4-FFF2-40B4-BE49-F238E27FC236}">
              <a16:creationId xmlns:a16="http://schemas.microsoft.com/office/drawing/2014/main" id="{1372EBCD-FF09-4E80-BD44-9A8362AF75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59" name="Text Box 70">
          <a:extLst>
            <a:ext uri="{FF2B5EF4-FFF2-40B4-BE49-F238E27FC236}">
              <a16:creationId xmlns:a16="http://schemas.microsoft.com/office/drawing/2014/main" id="{6CD07632-E98D-494A-9179-506961C849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0" name="Text Box 71">
          <a:extLst>
            <a:ext uri="{FF2B5EF4-FFF2-40B4-BE49-F238E27FC236}">
              <a16:creationId xmlns:a16="http://schemas.microsoft.com/office/drawing/2014/main" id="{5DBDFF54-41AF-4F85-BDC8-C534BE5D13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1" name="Text Box 72">
          <a:extLst>
            <a:ext uri="{FF2B5EF4-FFF2-40B4-BE49-F238E27FC236}">
              <a16:creationId xmlns:a16="http://schemas.microsoft.com/office/drawing/2014/main" id="{4AE06355-C0A9-46CE-BCC6-F7392EE74A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2" name="Text Box 73">
          <a:extLst>
            <a:ext uri="{FF2B5EF4-FFF2-40B4-BE49-F238E27FC236}">
              <a16:creationId xmlns:a16="http://schemas.microsoft.com/office/drawing/2014/main" id="{2F18DD77-5E4C-4CDA-95D9-211ABC5B66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3" name="Text Box 74">
          <a:extLst>
            <a:ext uri="{FF2B5EF4-FFF2-40B4-BE49-F238E27FC236}">
              <a16:creationId xmlns:a16="http://schemas.microsoft.com/office/drawing/2014/main" id="{5BE5571D-CAEE-48A4-BC5E-A5EC8F0965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4" name="Text Box 75">
          <a:extLst>
            <a:ext uri="{FF2B5EF4-FFF2-40B4-BE49-F238E27FC236}">
              <a16:creationId xmlns:a16="http://schemas.microsoft.com/office/drawing/2014/main" id="{1C072FDE-B449-469C-A75F-112706DF39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5" name="Text Box 77">
          <a:extLst>
            <a:ext uri="{FF2B5EF4-FFF2-40B4-BE49-F238E27FC236}">
              <a16:creationId xmlns:a16="http://schemas.microsoft.com/office/drawing/2014/main" id="{BBD11F39-194E-4D9B-A91B-D92B791A64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6" name="Text Box 78">
          <a:extLst>
            <a:ext uri="{FF2B5EF4-FFF2-40B4-BE49-F238E27FC236}">
              <a16:creationId xmlns:a16="http://schemas.microsoft.com/office/drawing/2014/main" id="{AE1ABC30-2AF1-40FF-A0E0-B2951C5ED5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7" name="Text Box 80">
          <a:extLst>
            <a:ext uri="{FF2B5EF4-FFF2-40B4-BE49-F238E27FC236}">
              <a16:creationId xmlns:a16="http://schemas.microsoft.com/office/drawing/2014/main" id="{FE944F14-D6B3-4C80-AF70-5C3C04F4EB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778BD9AC-215A-4AC4-B670-75256F7001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FF8DD9B2-C657-4BF3-962A-6A6EC735BC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0" name="Text Box 10">
          <a:extLst>
            <a:ext uri="{FF2B5EF4-FFF2-40B4-BE49-F238E27FC236}">
              <a16:creationId xmlns:a16="http://schemas.microsoft.com/office/drawing/2014/main" id="{E401E923-F87D-4756-95E6-100FAFAA00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1" name="Text Box 11">
          <a:extLst>
            <a:ext uri="{FF2B5EF4-FFF2-40B4-BE49-F238E27FC236}">
              <a16:creationId xmlns:a16="http://schemas.microsoft.com/office/drawing/2014/main" id="{1C3A844F-8D25-41E3-9084-7C2618930B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2" name="Text Box 12">
          <a:extLst>
            <a:ext uri="{FF2B5EF4-FFF2-40B4-BE49-F238E27FC236}">
              <a16:creationId xmlns:a16="http://schemas.microsoft.com/office/drawing/2014/main" id="{0C33B9E0-B274-4F5F-9A69-879E2DB2DD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3" name="Text Box 49">
          <a:extLst>
            <a:ext uri="{FF2B5EF4-FFF2-40B4-BE49-F238E27FC236}">
              <a16:creationId xmlns:a16="http://schemas.microsoft.com/office/drawing/2014/main" id="{76DC96F2-77A7-4BB3-92E2-036643EDCD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4" name="Text Box 50">
          <a:extLst>
            <a:ext uri="{FF2B5EF4-FFF2-40B4-BE49-F238E27FC236}">
              <a16:creationId xmlns:a16="http://schemas.microsoft.com/office/drawing/2014/main" id="{3498502F-1CF3-4EF3-AA32-0C62FA96F1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5" name="Text Box 52">
          <a:extLst>
            <a:ext uri="{FF2B5EF4-FFF2-40B4-BE49-F238E27FC236}">
              <a16:creationId xmlns:a16="http://schemas.microsoft.com/office/drawing/2014/main" id="{7636EACC-9A00-4804-B808-4557806232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6" name="Text Box 53">
          <a:extLst>
            <a:ext uri="{FF2B5EF4-FFF2-40B4-BE49-F238E27FC236}">
              <a16:creationId xmlns:a16="http://schemas.microsoft.com/office/drawing/2014/main" id="{137677A0-2026-46F6-8218-01C65294C5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FA10F77F-A138-4536-93B0-222629CE8B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8" name="Text Box 40">
          <a:extLst>
            <a:ext uri="{FF2B5EF4-FFF2-40B4-BE49-F238E27FC236}">
              <a16:creationId xmlns:a16="http://schemas.microsoft.com/office/drawing/2014/main" id="{B4F17B38-A5FA-442A-BCF6-50D8C84D88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79" name="Text Box 41">
          <a:extLst>
            <a:ext uri="{FF2B5EF4-FFF2-40B4-BE49-F238E27FC236}">
              <a16:creationId xmlns:a16="http://schemas.microsoft.com/office/drawing/2014/main" id="{FFEFBFE6-5AC0-4DE5-9E9D-59317A9549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0" name="Text Box 42">
          <a:extLst>
            <a:ext uri="{FF2B5EF4-FFF2-40B4-BE49-F238E27FC236}">
              <a16:creationId xmlns:a16="http://schemas.microsoft.com/office/drawing/2014/main" id="{B64A0C47-09BB-4F7D-9CC9-DB1380BA7B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1" name="Text Box 43">
          <a:extLst>
            <a:ext uri="{FF2B5EF4-FFF2-40B4-BE49-F238E27FC236}">
              <a16:creationId xmlns:a16="http://schemas.microsoft.com/office/drawing/2014/main" id="{8C8BB577-BA4A-48C3-ACF5-4D127ABD13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2" name="Text Box 44">
          <a:extLst>
            <a:ext uri="{FF2B5EF4-FFF2-40B4-BE49-F238E27FC236}">
              <a16:creationId xmlns:a16="http://schemas.microsoft.com/office/drawing/2014/main" id="{2CE5FB27-D7E1-46AD-9EDD-D414E53A95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3" name="Text Box 45">
          <a:extLst>
            <a:ext uri="{FF2B5EF4-FFF2-40B4-BE49-F238E27FC236}">
              <a16:creationId xmlns:a16="http://schemas.microsoft.com/office/drawing/2014/main" id="{F0BF1E79-3B72-4EAA-B70F-AC389DA509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69C6EF01-27F4-469B-B8FA-F1AFD3F328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5" name="Text Box 47">
          <a:extLst>
            <a:ext uri="{FF2B5EF4-FFF2-40B4-BE49-F238E27FC236}">
              <a16:creationId xmlns:a16="http://schemas.microsoft.com/office/drawing/2014/main" id="{5BF01A7C-3313-4336-9009-D81C31D430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6" name="Text Box 48">
          <a:extLst>
            <a:ext uri="{FF2B5EF4-FFF2-40B4-BE49-F238E27FC236}">
              <a16:creationId xmlns:a16="http://schemas.microsoft.com/office/drawing/2014/main" id="{4959E99B-74FE-40A0-850E-BEABF65284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7" name="Text Box 55">
          <a:extLst>
            <a:ext uri="{FF2B5EF4-FFF2-40B4-BE49-F238E27FC236}">
              <a16:creationId xmlns:a16="http://schemas.microsoft.com/office/drawing/2014/main" id="{3F79CE4B-09DF-4D6B-B91E-E8D645712A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8" name="Text Box 56">
          <a:extLst>
            <a:ext uri="{FF2B5EF4-FFF2-40B4-BE49-F238E27FC236}">
              <a16:creationId xmlns:a16="http://schemas.microsoft.com/office/drawing/2014/main" id="{C902A422-DC17-4B18-84AD-8B8314E041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89" name="Text Box 57">
          <a:extLst>
            <a:ext uri="{FF2B5EF4-FFF2-40B4-BE49-F238E27FC236}">
              <a16:creationId xmlns:a16="http://schemas.microsoft.com/office/drawing/2014/main" id="{B4E98BF5-A218-4B9C-85CC-6B6E836409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0" name="Text Box 58">
          <a:extLst>
            <a:ext uri="{FF2B5EF4-FFF2-40B4-BE49-F238E27FC236}">
              <a16:creationId xmlns:a16="http://schemas.microsoft.com/office/drawing/2014/main" id="{6B098B53-6D53-4267-AE57-9EAD673582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10CA9A29-986E-458A-A697-C15BF7C82E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2" name="Text Box 60">
          <a:extLst>
            <a:ext uri="{FF2B5EF4-FFF2-40B4-BE49-F238E27FC236}">
              <a16:creationId xmlns:a16="http://schemas.microsoft.com/office/drawing/2014/main" id="{4A864AB0-9077-4689-B0C1-C9689C4496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3" name="Text Box 61">
          <a:extLst>
            <a:ext uri="{FF2B5EF4-FFF2-40B4-BE49-F238E27FC236}">
              <a16:creationId xmlns:a16="http://schemas.microsoft.com/office/drawing/2014/main" id="{63D321CE-C69D-470A-8769-16E5CAD222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4" name="Text Box 62">
          <a:extLst>
            <a:ext uri="{FF2B5EF4-FFF2-40B4-BE49-F238E27FC236}">
              <a16:creationId xmlns:a16="http://schemas.microsoft.com/office/drawing/2014/main" id="{17CC1B37-8E54-4970-A4C3-C6319954FC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3AFC02F2-A760-415A-9369-7417D186BA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6" name="Text Box 64">
          <a:extLst>
            <a:ext uri="{FF2B5EF4-FFF2-40B4-BE49-F238E27FC236}">
              <a16:creationId xmlns:a16="http://schemas.microsoft.com/office/drawing/2014/main" id="{4E7B5479-CAE4-468E-8BC4-F9411E7F28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7" name="Text Box 66">
          <a:extLst>
            <a:ext uri="{FF2B5EF4-FFF2-40B4-BE49-F238E27FC236}">
              <a16:creationId xmlns:a16="http://schemas.microsoft.com/office/drawing/2014/main" id="{28781C5E-C736-4C8D-8FA6-293756F155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8" name="Text Box 67">
          <a:extLst>
            <a:ext uri="{FF2B5EF4-FFF2-40B4-BE49-F238E27FC236}">
              <a16:creationId xmlns:a16="http://schemas.microsoft.com/office/drawing/2014/main" id="{A6F308A8-49BE-479E-B549-5A7C946B83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199" name="Text Box 68">
          <a:extLst>
            <a:ext uri="{FF2B5EF4-FFF2-40B4-BE49-F238E27FC236}">
              <a16:creationId xmlns:a16="http://schemas.microsoft.com/office/drawing/2014/main" id="{36C0BC7D-54B9-49A6-AC79-15E7E1A7FC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0" name="Text Box 69">
          <a:extLst>
            <a:ext uri="{FF2B5EF4-FFF2-40B4-BE49-F238E27FC236}">
              <a16:creationId xmlns:a16="http://schemas.microsoft.com/office/drawing/2014/main" id="{1D36C5B3-53C2-433A-9E77-B63957D05B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1" name="Text Box 70">
          <a:extLst>
            <a:ext uri="{FF2B5EF4-FFF2-40B4-BE49-F238E27FC236}">
              <a16:creationId xmlns:a16="http://schemas.microsoft.com/office/drawing/2014/main" id="{2593137E-459E-4223-BF8D-A40E2966F1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2" name="Text Box 71">
          <a:extLst>
            <a:ext uri="{FF2B5EF4-FFF2-40B4-BE49-F238E27FC236}">
              <a16:creationId xmlns:a16="http://schemas.microsoft.com/office/drawing/2014/main" id="{58C21A93-32D7-437B-9553-51B928D6D6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3" name="Text Box 72">
          <a:extLst>
            <a:ext uri="{FF2B5EF4-FFF2-40B4-BE49-F238E27FC236}">
              <a16:creationId xmlns:a16="http://schemas.microsoft.com/office/drawing/2014/main" id="{45D9D486-8806-49F9-B3BA-006ECCEE90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4" name="Text Box 73">
          <a:extLst>
            <a:ext uri="{FF2B5EF4-FFF2-40B4-BE49-F238E27FC236}">
              <a16:creationId xmlns:a16="http://schemas.microsoft.com/office/drawing/2014/main" id="{6AAD4C4C-DE66-43FA-BCA1-C67F05B701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5" name="Text Box 74">
          <a:extLst>
            <a:ext uri="{FF2B5EF4-FFF2-40B4-BE49-F238E27FC236}">
              <a16:creationId xmlns:a16="http://schemas.microsoft.com/office/drawing/2014/main" id="{D09ADFB3-A71D-46C4-A298-9973BD2260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6" name="Text Box 75">
          <a:extLst>
            <a:ext uri="{FF2B5EF4-FFF2-40B4-BE49-F238E27FC236}">
              <a16:creationId xmlns:a16="http://schemas.microsoft.com/office/drawing/2014/main" id="{BB26A02A-E711-411F-848E-37CA1AE564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7" name="Text Box 77">
          <a:extLst>
            <a:ext uri="{FF2B5EF4-FFF2-40B4-BE49-F238E27FC236}">
              <a16:creationId xmlns:a16="http://schemas.microsoft.com/office/drawing/2014/main" id="{DD676EBA-17EC-4400-893A-3A1DE1803F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8" name="Text Box 78">
          <a:extLst>
            <a:ext uri="{FF2B5EF4-FFF2-40B4-BE49-F238E27FC236}">
              <a16:creationId xmlns:a16="http://schemas.microsoft.com/office/drawing/2014/main" id="{BBAB3B5D-1635-4A33-96A6-DF374353D2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09" name="Text Box 80">
          <a:extLst>
            <a:ext uri="{FF2B5EF4-FFF2-40B4-BE49-F238E27FC236}">
              <a16:creationId xmlns:a16="http://schemas.microsoft.com/office/drawing/2014/main" id="{0C8EE991-B590-4470-80E4-83CBE95B13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0" name="Text Box 81">
          <a:extLst>
            <a:ext uri="{FF2B5EF4-FFF2-40B4-BE49-F238E27FC236}">
              <a16:creationId xmlns:a16="http://schemas.microsoft.com/office/drawing/2014/main" id="{55B100DC-5326-4FF4-B3CC-8602F4D341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F3D95899-6973-4069-B09B-CE15DA65BA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2" name="Text Box 40">
          <a:extLst>
            <a:ext uri="{FF2B5EF4-FFF2-40B4-BE49-F238E27FC236}">
              <a16:creationId xmlns:a16="http://schemas.microsoft.com/office/drawing/2014/main" id="{3E5FD64D-F673-46FB-B5A5-BF802C8E3C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EED9EDE9-DFD1-47F2-9DD3-8CE69E7293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4" name="Text Box 42">
          <a:extLst>
            <a:ext uri="{FF2B5EF4-FFF2-40B4-BE49-F238E27FC236}">
              <a16:creationId xmlns:a16="http://schemas.microsoft.com/office/drawing/2014/main" id="{D957C9AA-AE6E-4BAE-B426-14E23ADECD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5" name="Text Box 43">
          <a:extLst>
            <a:ext uri="{FF2B5EF4-FFF2-40B4-BE49-F238E27FC236}">
              <a16:creationId xmlns:a16="http://schemas.microsoft.com/office/drawing/2014/main" id="{2164C32B-B8F8-4B0B-B21A-EE4DE32191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6" name="Text Box 44">
          <a:extLst>
            <a:ext uri="{FF2B5EF4-FFF2-40B4-BE49-F238E27FC236}">
              <a16:creationId xmlns:a16="http://schemas.microsoft.com/office/drawing/2014/main" id="{803AAF23-A4F3-4770-AE43-8FFA8D2177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7" name="Text Box 45">
          <a:extLst>
            <a:ext uri="{FF2B5EF4-FFF2-40B4-BE49-F238E27FC236}">
              <a16:creationId xmlns:a16="http://schemas.microsoft.com/office/drawing/2014/main" id="{FEFC3C9C-BDB9-44E7-B3BD-8569D68DD9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B7CE7C14-C203-4F9B-A365-A93F3B8022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19" name="Text Box 47">
          <a:extLst>
            <a:ext uri="{FF2B5EF4-FFF2-40B4-BE49-F238E27FC236}">
              <a16:creationId xmlns:a16="http://schemas.microsoft.com/office/drawing/2014/main" id="{B91DA237-5F19-4329-8237-7F6180E928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0" name="Text Box 48">
          <a:extLst>
            <a:ext uri="{FF2B5EF4-FFF2-40B4-BE49-F238E27FC236}">
              <a16:creationId xmlns:a16="http://schemas.microsoft.com/office/drawing/2014/main" id="{14A34FB0-AD76-4134-B70C-1E92492E09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1" name="Text Box 55">
          <a:extLst>
            <a:ext uri="{FF2B5EF4-FFF2-40B4-BE49-F238E27FC236}">
              <a16:creationId xmlns:a16="http://schemas.microsoft.com/office/drawing/2014/main" id="{FB89BE7C-8492-4149-B22E-22A810788F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2" name="Text Box 56">
          <a:extLst>
            <a:ext uri="{FF2B5EF4-FFF2-40B4-BE49-F238E27FC236}">
              <a16:creationId xmlns:a16="http://schemas.microsoft.com/office/drawing/2014/main" id="{A033FB46-47FC-4647-9927-93515DF9D4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3" name="Text Box 57">
          <a:extLst>
            <a:ext uri="{FF2B5EF4-FFF2-40B4-BE49-F238E27FC236}">
              <a16:creationId xmlns:a16="http://schemas.microsoft.com/office/drawing/2014/main" id="{653D9F6F-D096-41ED-B73D-9A30484618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4" name="Text Box 58">
          <a:extLst>
            <a:ext uri="{FF2B5EF4-FFF2-40B4-BE49-F238E27FC236}">
              <a16:creationId xmlns:a16="http://schemas.microsoft.com/office/drawing/2014/main" id="{38B9D742-1DE7-4776-94C2-DA957C23B1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796F3E0E-D8EB-4DE0-9DD6-5C4527E29D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6" name="Text Box 60">
          <a:extLst>
            <a:ext uri="{FF2B5EF4-FFF2-40B4-BE49-F238E27FC236}">
              <a16:creationId xmlns:a16="http://schemas.microsoft.com/office/drawing/2014/main" id="{B61534A1-78A9-4661-8B4C-59343D43E4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7" name="Text Box 61">
          <a:extLst>
            <a:ext uri="{FF2B5EF4-FFF2-40B4-BE49-F238E27FC236}">
              <a16:creationId xmlns:a16="http://schemas.microsoft.com/office/drawing/2014/main" id="{432F733A-6C32-442A-8997-5EB0F190D4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8" name="Text Box 62">
          <a:extLst>
            <a:ext uri="{FF2B5EF4-FFF2-40B4-BE49-F238E27FC236}">
              <a16:creationId xmlns:a16="http://schemas.microsoft.com/office/drawing/2014/main" id="{B8303A9F-87BD-4C7B-B9DA-FE4C3F46A2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29" name="Text Box 63">
          <a:extLst>
            <a:ext uri="{FF2B5EF4-FFF2-40B4-BE49-F238E27FC236}">
              <a16:creationId xmlns:a16="http://schemas.microsoft.com/office/drawing/2014/main" id="{3C0AD75A-F399-4B76-9A46-7126EF35F6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0" name="Text Box 64">
          <a:extLst>
            <a:ext uri="{FF2B5EF4-FFF2-40B4-BE49-F238E27FC236}">
              <a16:creationId xmlns:a16="http://schemas.microsoft.com/office/drawing/2014/main" id="{3765AF3B-C6B5-4ACA-81A2-527F2D03F0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1" name="Text Box 66">
          <a:extLst>
            <a:ext uri="{FF2B5EF4-FFF2-40B4-BE49-F238E27FC236}">
              <a16:creationId xmlns:a16="http://schemas.microsoft.com/office/drawing/2014/main" id="{7851BDC6-883A-44B3-B48C-09E4D51A5A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2" name="Text Box 67">
          <a:extLst>
            <a:ext uri="{FF2B5EF4-FFF2-40B4-BE49-F238E27FC236}">
              <a16:creationId xmlns:a16="http://schemas.microsoft.com/office/drawing/2014/main" id="{D1395D31-295C-47B4-9E3A-20FD1D51EB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3" name="Text Box 68">
          <a:extLst>
            <a:ext uri="{FF2B5EF4-FFF2-40B4-BE49-F238E27FC236}">
              <a16:creationId xmlns:a16="http://schemas.microsoft.com/office/drawing/2014/main" id="{9E218916-0D43-4580-ABEA-D8835A38D6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4" name="Text Box 69">
          <a:extLst>
            <a:ext uri="{FF2B5EF4-FFF2-40B4-BE49-F238E27FC236}">
              <a16:creationId xmlns:a16="http://schemas.microsoft.com/office/drawing/2014/main" id="{0F4340A9-8301-4765-857E-8B3E01C2EC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5" name="Text Box 70">
          <a:extLst>
            <a:ext uri="{FF2B5EF4-FFF2-40B4-BE49-F238E27FC236}">
              <a16:creationId xmlns:a16="http://schemas.microsoft.com/office/drawing/2014/main" id="{2F219232-F6C5-4D3F-AD78-92A4F7D6E2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6" name="Text Box 71">
          <a:extLst>
            <a:ext uri="{FF2B5EF4-FFF2-40B4-BE49-F238E27FC236}">
              <a16:creationId xmlns:a16="http://schemas.microsoft.com/office/drawing/2014/main" id="{7C90458D-15A6-4F96-A52B-B44FEEF36B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7" name="Text Box 72">
          <a:extLst>
            <a:ext uri="{FF2B5EF4-FFF2-40B4-BE49-F238E27FC236}">
              <a16:creationId xmlns:a16="http://schemas.microsoft.com/office/drawing/2014/main" id="{7559E670-C3B9-48F9-8DD0-1DE9E8FA64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8" name="Text Box 73">
          <a:extLst>
            <a:ext uri="{FF2B5EF4-FFF2-40B4-BE49-F238E27FC236}">
              <a16:creationId xmlns:a16="http://schemas.microsoft.com/office/drawing/2014/main" id="{C6AFF594-5E0A-48D0-9E1A-FF47C23703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39" name="Text Box 74">
          <a:extLst>
            <a:ext uri="{FF2B5EF4-FFF2-40B4-BE49-F238E27FC236}">
              <a16:creationId xmlns:a16="http://schemas.microsoft.com/office/drawing/2014/main" id="{895B9418-51F1-4C97-8E13-CB8FE634F6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0" name="Text Box 75">
          <a:extLst>
            <a:ext uri="{FF2B5EF4-FFF2-40B4-BE49-F238E27FC236}">
              <a16:creationId xmlns:a16="http://schemas.microsoft.com/office/drawing/2014/main" id="{EB5AD213-C487-4F49-8991-156F6B8EF0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1" name="Text Box 77">
          <a:extLst>
            <a:ext uri="{FF2B5EF4-FFF2-40B4-BE49-F238E27FC236}">
              <a16:creationId xmlns:a16="http://schemas.microsoft.com/office/drawing/2014/main" id="{ABDFB48A-A2BA-4694-BC6A-5DCFC5DF59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2" name="Text Box 78">
          <a:extLst>
            <a:ext uri="{FF2B5EF4-FFF2-40B4-BE49-F238E27FC236}">
              <a16:creationId xmlns:a16="http://schemas.microsoft.com/office/drawing/2014/main" id="{D6F5FD6A-CECD-4629-881B-2437FBF403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3" name="Text Box 80">
          <a:extLst>
            <a:ext uri="{FF2B5EF4-FFF2-40B4-BE49-F238E27FC236}">
              <a16:creationId xmlns:a16="http://schemas.microsoft.com/office/drawing/2014/main" id="{3968AB0A-16DC-4729-B94A-2562C29B79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4" name="Text Box 81">
          <a:extLst>
            <a:ext uri="{FF2B5EF4-FFF2-40B4-BE49-F238E27FC236}">
              <a16:creationId xmlns:a16="http://schemas.microsoft.com/office/drawing/2014/main" id="{8097F676-DD7C-40D1-8065-98DF0B0700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F8AE1789-016B-4713-AE2E-67C3FA16DD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6" name="Text Box 40">
          <a:extLst>
            <a:ext uri="{FF2B5EF4-FFF2-40B4-BE49-F238E27FC236}">
              <a16:creationId xmlns:a16="http://schemas.microsoft.com/office/drawing/2014/main" id="{621F5F99-C255-4ACC-B1FD-1E3BC997EC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7" name="Text Box 41">
          <a:extLst>
            <a:ext uri="{FF2B5EF4-FFF2-40B4-BE49-F238E27FC236}">
              <a16:creationId xmlns:a16="http://schemas.microsoft.com/office/drawing/2014/main" id="{6A8C22B4-73B5-405F-81E2-0CE4122AEE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8" name="Text Box 42">
          <a:extLst>
            <a:ext uri="{FF2B5EF4-FFF2-40B4-BE49-F238E27FC236}">
              <a16:creationId xmlns:a16="http://schemas.microsoft.com/office/drawing/2014/main" id="{EE8C85A3-47BD-46C6-BA5B-FEACC67394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49" name="Text Box 43">
          <a:extLst>
            <a:ext uri="{FF2B5EF4-FFF2-40B4-BE49-F238E27FC236}">
              <a16:creationId xmlns:a16="http://schemas.microsoft.com/office/drawing/2014/main" id="{A85580C5-C9CD-405C-8634-845E8C6EF9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0" name="Text Box 44">
          <a:extLst>
            <a:ext uri="{FF2B5EF4-FFF2-40B4-BE49-F238E27FC236}">
              <a16:creationId xmlns:a16="http://schemas.microsoft.com/office/drawing/2014/main" id="{B9D2BF46-279D-46C8-B04F-1EF3C1CBE7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1" name="Text Box 45">
          <a:extLst>
            <a:ext uri="{FF2B5EF4-FFF2-40B4-BE49-F238E27FC236}">
              <a16:creationId xmlns:a16="http://schemas.microsoft.com/office/drawing/2014/main" id="{323DC41C-FD13-45E8-A1C6-D5D1F32520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2" name="Text Box 46">
          <a:extLst>
            <a:ext uri="{FF2B5EF4-FFF2-40B4-BE49-F238E27FC236}">
              <a16:creationId xmlns:a16="http://schemas.microsoft.com/office/drawing/2014/main" id="{AB7176A1-E725-404E-8777-6F6DE53835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3" name="Text Box 47">
          <a:extLst>
            <a:ext uri="{FF2B5EF4-FFF2-40B4-BE49-F238E27FC236}">
              <a16:creationId xmlns:a16="http://schemas.microsoft.com/office/drawing/2014/main" id="{48E004A5-3880-4EA1-A661-FBCD6CBA78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4" name="Text Box 48">
          <a:extLst>
            <a:ext uri="{FF2B5EF4-FFF2-40B4-BE49-F238E27FC236}">
              <a16:creationId xmlns:a16="http://schemas.microsoft.com/office/drawing/2014/main" id="{C317F34F-FC35-4844-B965-FC01C939D2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5" name="Text Box 55">
          <a:extLst>
            <a:ext uri="{FF2B5EF4-FFF2-40B4-BE49-F238E27FC236}">
              <a16:creationId xmlns:a16="http://schemas.microsoft.com/office/drawing/2014/main" id="{ED7D5F3C-0953-46D3-BEB6-5A2BFAAF75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6" name="Text Box 56">
          <a:extLst>
            <a:ext uri="{FF2B5EF4-FFF2-40B4-BE49-F238E27FC236}">
              <a16:creationId xmlns:a16="http://schemas.microsoft.com/office/drawing/2014/main" id="{907CBD70-088D-475F-98FB-E4DF8927EE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EA3F1583-4606-490E-AF0C-365826411D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8" name="Text Box 58">
          <a:extLst>
            <a:ext uri="{FF2B5EF4-FFF2-40B4-BE49-F238E27FC236}">
              <a16:creationId xmlns:a16="http://schemas.microsoft.com/office/drawing/2014/main" id="{50732BA6-9694-48C1-AF9F-7DB033395B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BA3F061E-E24A-4835-9E49-350747115C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0" name="Text Box 60">
          <a:extLst>
            <a:ext uri="{FF2B5EF4-FFF2-40B4-BE49-F238E27FC236}">
              <a16:creationId xmlns:a16="http://schemas.microsoft.com/office/drawing/2014/main" id="{FF0E63E3-D383-4AC5-8962-112B8E1A5C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1" name="Text Box 61">
          <a:extLst>
            <a:ext uri="{FF2B5EF4-FFF2-40B4-BE49-F238E27FC236}">
              <a16:creationId xmlns:a16="http://schemas.microsoft.com/office/drawing/2014/main" id="{C572957C-95C9-48B3-8F81-68523EAA28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2" name="Text Box 62">
          <a:extLst>
            <a:ext uri="{FF2B5EF4-FFF2-40B4-BE49-F238E27FC236}">
              <a16:creationId xmlns:a16="http://schemas.microsoft.com/office/drawing/2014/main" id="{B3207082-BD94-43C7-82D9-5CDA95E682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2F71F63A-360B-42AE-9F98-C4718EF31D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4" name="Text Box 64">
          <a:extLst>
            <a:ext uri="{FF2B5EF4-FFF2-40B4-BE49-F238E27FC236}">
              <a16:creationId xmlns:a16="http://schemas.microsoft.com/office/drawing/2014/main" id="{5EAA6777-32DF-4C71-AF7E-BD3FD5EA20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5" name="Text Box 66">
          <a:extLst>
            <a:ext uri="{FF2B5EF4-FFF2-40B4-BE49-F238E27FC236}">
              <a16:creationId xmlns:a16="http://schemas.microsoft.com/office/drawing/2014/main" id="{3210E48D-6990-4B38-9E4A-5FA648B0C1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6" name="Text Box 67">
          <a:extLst>
            <a:ext uri="{FF2B5EF4-FFF2-40B4-BE49-F238E27FC236}">
              <a16:creationId xmlns:a16="http://schemas.microsoft.com/office/drawing/2014/main" id="{CB88D011-06DF-44AE-912D-70EE55D694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7" name="Text Box 68">
          <a:extLst>
            <a:ext uri="{FF2B5EF4-FFF2-40B4-BE49-F238E27FC236}">
              <a16:creationId xmlns:a16="http://schemas.microsoft.com/office/drawing/2014/main" id="{7F0B6EF2-221B-491E-B238-C5234B3C73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8" name="Text Box 69">
          <a:extLst>
            <a:ext uri="{FF2B5EF4-FFF2-40B4-BE49-F238E27FC236}">
              <a16:creationId xmlns:a16="http://schemas.microsoft.com/office/drawing/2014/main" id="{E83D950F-E785-419E-BCE5-38E346A5F1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69" name="Text Box 70">
          <a:extLst>
            <a:ext uri="{FF2B5EF4-FFF2-40B4-BE49-F238E27FC236}">
              <a16:creationId xmlns:a16="http://schemas.microsoft.com/office/drawing/2014/main" id="{76D32DCE-D6D2-41FE-BAAC-20A7E5D5D6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0" name="Text Box 71">
          <a:extLst>
            <a:ext uri="{FF2B5EF4-FFF2-40B4-BE49-F238E27FC236}">
              <a16:creationId xmlns:a16="http://schemas.microsoft.com/office/drawing/2014/main" id="{8FD8BE2F-9166-4798-AC75-4336548BAD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1" name="Text Box 72">
          <a:extLst>
            <a:ext uri="{FF2B5EF4-FFF2-40B4-BE49-F238E27FC236}">
              <a16:creationId xmlns:a16="http://schemas.microsoft.com/office/drawing/2014/main" id="{23FDED2D-93FA-47A9-8356-572B12F1D8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2" name="Text Box 73">
          <a:extLst>
            <a:ext uri="{FF2B5EF4-FFF2-40B4-BE49-F238E27FC236}">
              <a16:creationId xmlns:a16="http://schemas.microsoft.com/office/drawing/2014/main" id="{E827F014-A209-4CDE-BCE9-7ADC113F66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3" name="Text Box 74">
          <a:extLst>
            <a:ext uri="{FF2B5EF4-FFF2-40B4-BE49-F238E27FC236}">
              <a16:creationId xmlns:a16="http://schemas.microsoft.com/office/drawing/2014/main" id="{E5A8E21B-244C-43D3-A0FF-2D6CAEC813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4" name="Text Box 75">
          <a:extLst>
            <a:ext uri="{FF2B5EF4-FFF2-40B4-BE49-F238E27FC236}">
              <a16:creationId xmlns:a16="http://schemas.microsoft.com/office/drawing/2014/main" id="{6E6F5420-0961-43B8-941F-6F8DC268F1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5" name="Text Box 77">
          <a:extLst>
            <a:ext uri="{FF2B5EF4-FFF2-40B4-BE49-F238E27FC236}">
              <a16:creationId xmlns:a16="http://schemas.microsoft.com/office/drawing/2014/main" id="{85427BA4-C494-426B-BCE1-A3469F9AB6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6" name="Text Box 78">
          <a:extLst>
            <a:ext uri="{FF2B5EF4-FFF2-40B4-BE49-F238E27FC236}">
              <a16:creationId xmlns:a16="http://schemas.microsoft.com/office/drawing/2014/main" id="{D374E07F-1A38-4466-9867-884178412A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7" name="Text Box 80">
          <a:extLst>
            <a:ext uri="{FF2B5EF4-FFF2-40B4-BE49-F238E27FC236}">
              <a16:creationId xmlns:a16="http://schemas.microsoft.com/office/drawing/2014/main" id="{EFF56BC8-9F29-43D2-BFDA-E4265C8A68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8" name="Text Box 81">
          <a:extLst>
            <a:ext uri="{FF2B5EF4-FFF2-40B4-BE49-F238E27FC236}">
              <a16:creationId xmlns:a16="http://schemas.microsoft.com/office/drawing/2014/main" id="{EE66E47E-B5F8-4F4A-9392-1584115DFF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A94F63EB-AE79-4A89-9277-4108B2244B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70477E41-564F-455A-9B41-18D602F5F9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1" name="Text Box 5">
          <a:extLst>
            <a:ext uri="{FF2B5EF4-FFF2-40B4-BE49-F238E27FC236}">
              <a16:creationId xmlns:a16="http://schemas.microsoft.com/office/drawing/2014/main" id="{C6CD4A55-1D3C-499D-A586-B6A4CCEEE8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2" name="Text Box 6">
          <a:extLst>
            <a:ext uri="{FF2B5EF4-FFF2-40B4-BE49-F238E27FC236}">
              <a16:creationId xmlns:a16="http://schemas.microsoft.com/office/drawing/2014/main" id="{DCF92DAB-AFEE-4BF9-9828-DFF16F33E7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9CA0B119-AE13-4842-9483-FBA98BD941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4" name="Text Box 8">
          <a:extLst>
            <a:ext uri="{FF2B5EF4-FFF2-40B4-BE49-F238E27FC236}">
              <a16:creationId xmlns:a16="http://schemas.microsoft.com/office/drawing/2014/main" id="{A9403A96-EF44-4192-B158-301E52D7AD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7DDA36CD-8939-4918-A87E-9001357A31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A381943C-3DB4-4A1E-ABFF-7ED9CC5836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36F81666-BD57-4D72-847E-C06AA2DE51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8" name="Text Box 12">
          <a:extLst>
            <a:ext uri="{FF2B5EF4-FFF2-40B4-BE49-F238E27FC236}">
              <a16:creationId xmlns:a16="http://schemas.microsoft.com/office/drawing/2014/main" id="{0C51D2EE-B64E-41E6-8868-DBC5C55ADE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89" name="Text Box 49">
          <a:extLst>
            <a:ext uri="{FF2B5EF4-FFF2-40B4-BE49-F238E27FC236}">
              <a16:creationId xmlns:a16="http://schemas.microsoft.com/office/drawing/2014/main" id="{C4D381D2-AC9A-4625-9364-5E0258863D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0" name="Text Box 50">
          <a:extLst>
            <a:ext uri="{FF2B5EF4-FFF2-40B4-BE49-F238E27FC236}">
              <a16:creationId xmlns:a16="http://schemas.microsoft.com/office/drawing/2014/main" id="{E430BF61-EECC-4E02-B391-04FE61663B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5FF2118D-F5DC-49DB-BB5C-0EE4A7D574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A85D466B-B459-4DB3-868B-A4C78202F6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B115B25C-9C73-4921-8267-E0EF6182B3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A332EA1B-6746-4FB1-834B-B3BEDE08C1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5F183020-65BA-4462-B368-8BE48562D2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2ACC9820-C432-4D96-A61F-F98FB34ED9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36FC9980-20B7-45B1-9861-6C93672B45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8" name="Text Box 8">
          <a:extLst>
            <a:ext uri="{FF2B5EF4-FFF2-40B4-BE49-F238E27FC236}">
              <a16:creationId xmlns:a16="http://schemas.microsoft.com/office/drawing/2014/main" id="{7FC187F6-926C-40C4-A3AE-0BB76DA223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D45EDB5B-715A-49EF-A4A9-257AC7E1D2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0" name="Text Box 10">
          <a:extLst>
            <a:ext uri="{FF2B5EF4-FFF2-40B4-BE49-F238E27FC236}">
              <a16:creationId xmlns:a16="http://schemas.microsoft.com/office/drawing/2014/main" id="{7D4F6EAF-060D-41BD-8C62-07E5CDB5A5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1" name="Text Box 11">
          <a:extLst>
            <a:ext uri="{FF2B5EF4-FFF2-40B4-BE49-F238E27FC236}">
              <a16:creationId xmlns:a16="http://schemas.microsoft.com/office/drawing/2014/main" id="{AC68B306-0E29-44C2-9BA1-FB3240FEC2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D148437C-11A8-4655-85A5-26B97115D4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263E637C-16FD-434A-9E10-BE379D1F3C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4" name="Text Box 40">
          <a:extLst>
            <a:ext uri="{FF2B5EF4-FFF2-40B4-BE49-F238E27FC236}">
              <a16:creationId xmlns:a16="http://schemas.microsoft.com/office/drawing/2014/main" id="{F7AE719C-31A5-42DE-A3F9-867FCBB908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5" name="Text Box 41">
          <a:extLst>
            <a:ext uri="{FF2B5EF4-FFF2-40B4-BE49-F238E27FC236}">
              <a16:creationId xmlns:a16="http://schemas.microsoft.com/office/drawing/2014/main" id="{8B7D0D45-761D-4AA7-BECD-32B8920B06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6" name="Text Box 42">
          <a:extLst>
            <a:ext uri="{FF2B5EF4-FFF2-40B4-BE49-F238E27FC236}">
              <a16:creationId xmlns:a16="http://schemas.microsoft.com/office/drawing/2014/main" id="{E92976F3-7B05-46C7-AB0C-1C06657636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7" name="Text Box 43">
          <a:extLst>
            <a:ext uri="{FF2B5EF4-FFF2-40B4-BE49-F238E27FC236}">
              <a16:creationId xmlns:a16="http://schemas.microsoft.com/office/drawing/2014/main" id="{6223482C-B8DA-45F5-9F0D-B9B6B9E3AA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8" name="Text Box 44">
          <a:extLst>
            <a:ext uri="{FF2B5EF4-FFF2-40B4-BE49-F238E27FC236}">
              <a16:creationId xmlns:a16="http://schemas.microsoft.com/office/drawing/2014/main" id="{D029D46B-8DA8-4A84-A090-A2150CFE05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09" name="Text Box 45">
          <a:extLst>
            <a:ext uri="{FF2B5EF4-FFF2-40B4-BE49-F238E27FC236}">
              <a16:creationId xmlns:a16="http://schemas.microsoft.com/office/drawing/2014/main" id="{31CBA628-C15B-46CD-9A12-BBF7204C9E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0" name="Text Box 46">
          <a:extLst>
            <a:ext uri="{FF2B5EF4-FFF2-40B4-BE49-F238E27FC236}">
              <a16:creationId xmlns:a16="http://schemas.microsoft.com/office/drawing/2014/main" id="{8B140867-9917-4F1E-B406-3604B30F7B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1" name="Text Box 47">
          <a:extLst>
            <a:ext uri="{FF2B5EF4-FFF2-40B4-BE49-F238E27FC236}">
              <a16:creationId xmlns:a16="http://schemas.microsoft.com/office/drawing/2014/main" id="{56E3CE9E-3694-40CC-9326-5F1A9F95F7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2" name="Text Box 48">
          <a:extLst>
            <a:ext uri="{FF2B5EF4-FFF2-40B4-BE49-F238E27FC236}">
              <a16:creationId xmlns:a16="http://schemas.microsoft.com/office/drawing/2014/main" id="{BAF4AC5C-8D34-496F-8BEF-1C1263D87B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3" name="Text Box 49">
          <a:extLst>
            <a:ext uri="{FF2B5EF4-FFF2-40B4-BE49-F238E27FC236}">
              <a16:creationId xmlns:a16="http://schemas.microsoft.com/office/drawing/2014/main" id="{3AA06117-0801-47FB-AE76-A0405EB15B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4" name="Text Box 50">
          <a:extLst>
            <a:ext uri="{FF2B5EF4-FFF2-40B4-BE49-F238E27FC236}">
              <a16:creationId xmlns:a16="http://schemas.microsoft.com/office/drawing/2014/main" id="{A6ABC9ED-D9C4-490A-8A6E-1B11425ABD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5" name="Text Box 52">
          <a:extLst>
            <a:ext uri="{FF2B5EF4-FFF2-40B4-BE49-F238E27FC236}">
              <a16:creationId xmlns:a16="http://schemas.microsoft.com/office/drawing/2014/main" id="{3963600F-C3DB-4BF4-9EC8-21B68070E3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6" name="Text Box 53">
          <a:extLst>
            <a:ext uri="{FF2B5EF4-FFF2-40B4-BE49-F238E27FC236}">
              <a16:creationId xmlns:a16="http://schemas.microsoft.com/office/drawing/2014/main" id="{04639F69-4701-4141-A9BE-46837CD35B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7" name="Text Box 55">
          <a:extLst>
            <a:ext uri="{FF2B5EF4-FFF2-40B4-BE49-F238E27FC236}">
              <a16:creationId xmlns:a16="http://schemas.microsoft.com/office/drawing/2014/main" id="{FC06BD66-527F-4B66-B6D3-896579BA6D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8" name="Text Box 56">
          <a:extLst>
            <a:ext uri="{FF2B5EF4-FFF2-40B4-BE49-F238E27FC236}">
              <a16:creationId xmlns:a16="http://schemas.microsoft.com/office/drawing/2014/main" id="{2185D1A7-6F7B-4A1F-AC2F-163AAC9895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19" name="Text Box 57">
          <a:extLst>
            <a:ext uri="{FF2B5EF4-FFF2-40B4-BE49-F238E27FC236}">
              <a16:creationId xmlns:a16="http://schemas.microsoft.com/office/drawing/2014/main" id="{246E5E05-3382-426F-AE63-B7F913BB24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0" name="Text Box 58">
          <a:extLst>
            <a:ext uri="{FF2B5EF4-FFF2-40B4-BE49-F238E27FC236}">
              <a16:creationId xmlns:a16="http://schemas.microsoft.com/office/drawing/2014/main" id="{7E936F3C-D763-42A8-B678-BA076D270D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DBE6B16F-BD1E-4557-AE3B-3F3A29880E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2" name="Text Box 60">
          <a:extLst>
            <a:ext uri="{FF2B5EF4-FFF2-40B4-BE49-F238E27FC236}">
              <a16:creationId xmlns:a16="http://schemas.microsoft.com/office/drawing/2014/main" id="{BDB98BD5-54E0-4F99-82FA-E9926F3113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3" name="Text Box 61">
          <a:extLst>
            <a:ext uri="{FF2B5EF4-FFF2-40B4-BE49-F238E27FC236}">
              <a16:creationId xmlns:a16="http://schemas.microsoft.com/office/drawing/2014/main" id="{851BA2BC-86BD-41A7-9530-F2D8753D65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4" name="Text Box 62">
          <a:extLst>
            <a:ext uri="{FF2B5EF4-FFF2-40B4-BE49-F238E27FC236}">
              <a16:creationId xmlns:a16="http://schemas.microsoft.com/office/drawing/2014/main" id="{9ECEC9CB-967A-4F86-B9A4-DE64F2A8C6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5" name="Text Box 63">
          <a:extLst>
            <a:ext uri="{FF2B5EF4-FFF2-40B4-BE49-F238E27FC236}">
              <a16:creationId xmlns:a16="http://schemas.microsoft.com/office/drawing/2014/main" id="{21BB13D6-F98F-4E39-A965-1C39BF20CB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6" name="Text Box 64">
          <a:extLst>
            <a:ext uri="{FF2B5EF4-FFF2-40B4-BE49-F238E27FC236}">
              <a16:creationId xmlns:a16="http://schemas.microsoft.com/office/drawing/2014/main" id="{D60E21B5-4037-4E3E-80AF-D17BAE38CB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7" name="Text Box 66">
          <a:extLst>
            <a:ext uri="{FF2B5EF4-FFF2-40B4-BE49-F238E27FC236}">
              <a16:creationId xmlns:a16="http://schemas.microsoft.com/office/drawing/2014/main" id="{9E6C29FF-5BC8-4173-8BE1-BA5CAC5B58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8" name="Text Box 67">
          <a:extLst>
            <a:ext uri="{FF2B5EF4-FFF2-40B4-BE49-F238E27FC236}">
              <a16:creationId xmlns:a16="http://schemas.microsoft.com/office/drawing/2014/main" id="{DEA33DB8-01C0-4D7B-A97F-85EB8BC160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29" name="Text Box 68">
          <a:extLst>
            <a:ext uri="{FF2B5EF4-FFF2-40B4-BE49-F238E27FC236}">
              <a16:creationId xmlns:a16="http://schemas.microsoft.com/office/drawing/2014/main" id="{0B39FBFF-BCBE-41CA-BD98-77503EB060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0" name="Text Box 69">
          <a:extLst>
            <a:ext uri="{FF2B5EF4-FFF2-40B4-BE49-F238E27FC236}">
              <a16:creationId xmlns:a16="http://schemas.microsoft.com/office/drawing/2014/main" id="{9B5CB36F-BF98-46CD-8402-8C85B5D9CF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1" name="Text Box 70">
          <a:extLst>
            <a:ext uri="{FF2B5EF4-FFF2-40B4-BE49-F238E27FC236}">
              <a16:creationId xmlns:a16="http://schemas.microsoft.com/office/drawing/2014/main" id="{1613CC64-3805-4B65-9937-62FFB6B3F9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2" name="Text Box 71">
          <a:extLst>
            <a:ext uri="{FF2B5EF4-FFF2-40B4-BE49-F238E27FC236}">
              <a16:creationId xmlns:a16="http://schemas.microsoft.com/office/drawing/2014/main" id="{A979F588-FCF5-4BAB-B358-9E7CDF370F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3" name="Text Box 72">
          <a:extLst>
            <a:ext uri="{FF2B5EF4-FFF2-40B4-BE49-F238E27FC236}">
              <a16:creationId xmlns:a16="http://schemas.microsoft.com/office/drawing/2014/main" id="{FBEBE278-3F82-4E05-8BDD-7EAE75F092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4" name="Text Box 73">
          <a:extLst>
            <a:ext uri="{FF2B5EF4-FFF2-40B4-BE49-F238E27FC236}">
              <a16:creationId xmlns:a16="http://schemas.microsoft.com/office/drawing/2014/main" id="{F56D01F0-8160-432D-99B0-77F5F355C9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5" name="Text Box 74">
          <a:extLst>
            <a:ext uri="{FF2B5EF4-FFF2-40B4-BE49-F238E27FC236}">
              <a16:creationId xmlns:a16="http://schemas.microsoft.com/office/drawing/2014/main" id="{AF51833B-22D8-43CB-8A82-F644769872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6" name="Text Box 75">
          <a:extLst>
            <a:ext uri="{FF2B5EF4-FFF2-40B4-BE49-F238E27FC236}">
              <a16:creationId xmlns:a16="http://schemas.microsoft.com/office/drawing/2014/main" id="{31A1A0A8-5343-4D79-B5ED-369C72C3F5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id="{4F8659F0-BB6F-490B-826D-198D618591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id="{E7EEBC82-EA01-49B2-838B-A141245BD1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39" name="Text Box 80">
          <a:extLst>
            <a:ext uri="{FF2B5EF4-FFF2-40B4-BE49-F238E27FC236}">
              <a16:creationId xmlns:a16="http://schemas.microsoft.com/office/drawing/2014/main" id="{A8310679-DA84-4630-B626-F33A8EC6F6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0" name="Text Box 81">
          <a:extLst>
            <a:ext uri="{FF2B5EF4-FFF2-40B4-BE49-F238E27FC236}">
              <a16:creationId xmlns:a16="http://schemas.microsoft.com/office/drawing/2014/main" id="{EAF9103C-16A0-4DF7-BC8C-5BF609BE3F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BC5E823B-1F3B-43BD-B72C-F20CB01D83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2" name="Text Box 40">
          <a:extLst>
            <a:ext uri="{FF2B5EF4-FFF2-40B4-BE49-F238E27FC236}">
              <a16:creationId xmlns:a16="http://schemas.microsoft.com/office/drawing/2014/main" id="{DFD5D0D9-A166-4323-912E-EFA72B802F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3" name="Text Box 41">
          <a:extLst>
            <a:ext uri="{FF2B5EF4-FFF2-40B4-BE49-F238E27FC236}">
              <a16:creationId xmlns:a16="http://schemas.microsoft.com/office/drawing/2014/main" id="{555AD36F-DDF7-428B-991A-D57A706C55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4" name="Text Box 42">
          <a:extLst>
            <a:ext uri="{FF2B5EF4-FFF2-40B4-BE49-F238E27FC236}">
              <a16:creationId xmlns:a16="http://schemas.microsoft.com/office/drawing/2014/main" id="{40933112-9E43-43D7-BC92-FD47C4C36C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5" name="Text Box 43">
          <a:extLst>
            <a:ext uri="{FF2B5EF4-FFF2-40B4-BE49-F238E27FC236}">
              <a16:creationId xmlns:a16="http://schemas.microsoft.com/office/drawing/2014/main" id="{64C1209E-2F3B-48CD-BB80-839DAEFAEA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6" name="Text Box 44">
          <a:extLst>
            <a:ext uri="{FF2B5EF4-FFF2-40B4-BE49-F238E27FC236}">
              <a16:creationId xmlns:a16="http://schemas.microsoft.com/office/drawing/2014/main" id="{3E9611E5-D0B9-486E-958D-7A96B4378B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7" name="Text Box 45">
          <a:extLst>
            <a:ext uri="{FF2B5EF4-FFF2-40B4-BE49-F238E27FC236}">
              <a16:creationId xmlns:a16="http://schemas.microsoft.com/office/drawing/2014/main" id="{78FAFDD8-B4E0-4462-B241-16F610FE8B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8" name="Text Box 46">
          <a:extLst>
            <a:ext uri="{FF2B5EF4-FFF2-40B4-BE49-F238E27FC236}">
              <a16:creationId xmlns:a16="http://schemas.microsoft.com/office/drawing/2014/main" id="{5D9867A5-B5EB-4293-B2A5-21E08ECAE1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49" name="Text Box 47">
          <a:extLst>
            <a:ext uri="{FF2B5EF4-FFF2-40B4-BE49-F238E27FC236}">
              <a16:creationId xmlns:a16="http://schemas.microsoft.com/office/drawing/2014/main" id="{3DD22610-E5F4-4955-9BCE-7760D37132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0" name="Text Box 48">
          <a:extLst>
            <a:ext uri="{FF2B5EF4-FFF2-40B4-BE49-F238E27FC236}">
              <a16:creationId xmlns:a16="http://schemas.microsoft.com/office/drawing/2014/main" id="{166C123C-667C-408C-8BB2-CA5C051D37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1" name="Text Box 55">
          <a:extLst>
            <a:ext uri="{FF2B5EF4-FFF2-40B4-BE49-F238E27FC236}">
              <a16:creationId xmlns:a16="http://schemas.microsoft.com/office/drawing/2014/main" id="{89411EAE-F033-4EF4-A722-303DB361FD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2" name="Text Box 56">
          <a:extLst>
            <a:ext uri="{FF2B5EF4-FFF2-40B4-BE49-F238E27FC236}">
              <a16:creationId xmlns:a16="http://schemas.microsoft.com/office/drawing/2014/main" id="{97B8BAE5-BE73-441D-9E76-D7C9973AB0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3" name="Text Box 57">
          <a:extLst>
            <a:ext uri="{FF2B5EF4-FFF2-40B4-BE49-F238E27FC236}">
              <a16:creationId xmlns:a16="http://schemas.microsoft.com/office/drawing/2014/main" id="{F7C96144-8D0A-428B-A1AE-42B2966C63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4" name="Text Box 58">
          <a:extLst>
            <a:ext uri="{FF2B5EF4-FFF2-40B4-BE49-F238E27FC236}">
              <a16:creationId xmlns:a16="http://schemas.microsoft.com/office/drawing/2014/main" id="{2C233670-DA91-4649-B312-0630F744D1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5" name="Text Box 59">
          <a:extLst>
            <a:ext uri="{FF2B5EF4-FFF2-40B4-BE49-F238E27FC236}">
              <a16:creationId xmlns:a16="http://schemas.microsoft.com/office/drawing/2014/main" id="{31C022EB-6E10-43D8-8857-0A9B61C14E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6" name="Text Box 60">
          <a:extLst>
            <a:ext uri="{FF2B5EF4-FFF2-40B4-BE49-F238E27FC236}">
              <a16:creationId xmlns:a16="http://schemas.microsoft.com/office/drawing/2014/main" id="{C06F4709-FB18-403C-A3DE-2F1C9E71ED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7" name="Text Box 61">
          <a:extLst>
            <a:ext uri="{FF2B5EF4-FFF2-40B4-BE49-F238E27FC236}">
              <a16:creationId xmlns:a16="http://schemas.microsoft.com/office/drawing/2014/main" id="{2E420E31-D7D0-455F-B711-11DEC100D3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8" name="Text Box 62">
          <a:extLst>
            <a:ext uri="{FF2B5EF4-FFF2-40B4-BE49-F238E27FC236}">
              <a16:creationId xmlns:a16="http://schemas.microsoft.com/office/drawing/2014/main" id="{F5D64580-6A4C-4945-B5C2-FE070DA428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11E37676-25BC-49EF-9BDD-3D14AC907B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0" name="Text Box 64">
          <a:extLst>
            <a:ext uri="{FF2B5EF4-FFF2-40B4-BE49-F238E27FC236}">
              <a16:creationId xmlns:a16="http://schemas.microsoft.com/office/drawing/2014/main" id="{D38467C5-A48F-4B8D-BE0D-7B5FE7412D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1" name="Text Box 66">
          <a:extLst>
            <a:ext uri="{FF2B5EF4-FFF2-40B4-BE49-F238E27FC236}">
              <a16:creationId xmlns:a16="http://schemas.microsoft.com/office/drawing/2014/main" id="{61FF04F4-B4E3-46ED-9EE4-FF641872DC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2" name="Text Box 67">
          <a:extLst>
            <a:ext uri="{FF2B5EF4-FFF2-40B4-BE49-F238E27FC236}">
              <a16:creationId xmlns:a16="http://schemas.microsoft.com/office/drawing/2014/main" id="{DC5F8B41-9877-451E-87F6-5FD2E1B7A5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3" name="Text Box 68">
          <a:extLst>
            <a:ext uri="{FF2B5EF4-FFF2-40B4-BE49-F238E27FC236}">
              <a16:creationId xmlns:a16="http://schemas.microsoft.com/office/drawing/2014/main" id="{0146C4C2-2427-4EE3-B607-D7671A99E2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4" name="Text Box 69">
          <a:extLst>
            <a:ext uri="{FF2B5EF4-FFF2-40B4-BE49-F238E27FC236}">
              <a16:creationId xmlns:a16="http://schemas.microsoft.com/office/drawing/2014/main" id="{F922E402-00CC-4FF8-9351-24AC04532D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5" name="Text Box 70">
          <a:extLst>
            <a:ext uri="{FF2B5EF4-FFF2-40B4-BE49-F238E27FC236}">
              <a16:creationId xmlns:a16="http://schemas.microsoft.com/office/drawing/2014/main" id="{10D09028-018C-4F6F-9BF9-CEC39F415B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6" name="Text Box 71">
          <a:extLst>
            <a:ext uri="{FF2B5EF4-FFF2-40B4-BE49-F238E27FC236}">
              <a16:creationId xmlns:a16="http://schemas.microsoft.com/office/drawing/2014/main" id="{5CD3D8A7-FC39-48B1-8DDA-D481AEE62F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7" name="Text Box 72">
          <a:extLst>
            <a:ext uri="{FF2B5EF4-FFF2-40B4-BE49-F238E27FC236}">
              <a16:creationId xmlns:a16="http://schemas.microsoft.com/office/drawing/2014/main" id="{007D01AD-2D18-4946-9861-937B82570F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8" name="Text Box 73">
          <a:extLst>
            <a:ext uri="{FF2B5EF4-FFF2-40B4-BE49-F238E27FC236}">
              <a16:creationId xmlns:a16="http://schemas.microsoft.com/office/drawing/2014/main" id="{14442A40-C111-4946-8A78-64BA539E7B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69" name="Text Box 74">
          <a:extLst>
            <a:ext uri="{FF2B5EF4-FFF2-40B4-BE49-F238E27FC236}">
              <a16:creationId xmlns:a16="http://schemas.microsoft.com/office/drawing/2014/main" id="{90833FA9-D041-4875-A5C7-3EE435AB02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0" name="Text Box 75">
          <a:extLst>
            <a:ext uri="{FF2B5EF4-FFF2-40B4-BE49-F238E27FC236}">
              <a16:creationId xmlns:a16="http://schemas.microsoft.com/office/drawing/2014/main" id="{CB1AC4CF-D0C1-4CC7-8941-82BA5A1537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1" name="Text Box 77">
          <a:extLst>
            <a:ext uri="{FF2B5EF4-FFF2-40B4-BE49-F238E27FC236}">
              <a16:creationId xmlns:a16="http://schemas.microsoft.com/office/drawing/2014/main" id="{64832AAC-FB2A-4FE1-8D52-7D5B2C83D3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2" name="Text Box 78">
          <a:extLst>
            <a:ext uri="{FF2B5EF4-FFF2-40B4-BE49-F238E27FC236}">
              <a16:creationId xmlns:a16="http://schemas.microsoft.com/office/drawing/2014/main" id="{37966D0D-D18A-4F26-8EEC-A80D3FA5D2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3" name="Text Box 80">
          <a:extLst>
            <a:ext uri="{FF2B5EF4-FFF2-40B4-BE49-F238E27FC236}">
              <a16:creationId xmlns:a16="http://schemas.microsoft.com/office/drawing/2014/main" id="{AC07BB4C-7E3A-4930-BA08-CA7A747E01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4" name="Text Box 81">
          <a:extLst>
            <a:ext uri="{FF2B5EF4-FFF2-40B4-BE49-F238E27FC236}">
              <a16:creationId xmlns:a16="http://schemas.microsoft.com/office/drawing/2014/main" id="{9DAE3B80-C7AC-4410-B2E6-2EA1081FF3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1CABAFB8-5F72-457D-9EE8-5CDAE7B4EF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6" name="Text Box 40">
          <a:extLst>
            <a:ext uri="{FF2B5EF4-FFF2-40B4-BE49-F238E27FC236}">
              <a16:creationId xmlns:a16="http://schemas.microsoft.com/office/drawing/2014/main" id="{F507735D-3891-499F-A0E5-2EA0330B57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606B06BE-DFD5-42A9-90F0-7DDD56D0A1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8" name="Text Box 42">
          <a:extLst>
            <a:ext uri="{FF2B5EF4-FFF2-40B4-BE49-F238E27FC236}">
              <a16:creationId xmlns:a16="http://schemas.microsoft.com/office/drawing/2014/main" id="{30925B98-42BC-4E58-8E61-15DA919F59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79" name="Text Box 43">
          <a:extLst>
            <a:ext uri="{FF2B5EF4-FFF2-40B4-BE49-F238E27FC236}">
              <a16:creationId xmlns:a16="http://schemas.microsoft.com/office/drawing/2014/main" id="{C9240498-D8EA-450E-8C42-F392C16078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0" name="Text Box 44">
          <a:extLst>
            <a:ext uri="{FF2B5EF4-FFF2-40B4-BE49-F238E27FC236}">
              <a16:creationId xmlns:a16="http://schemas.microsoft.com/office/drawing/2014/main" id="{839B73C9-1290-4775-89EB-8DC466E3C8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1" name="Text Box 45">
          <a:extLst>
            <a:ext uri="{FF2B5EF4-FFF2-40B4-BE49-F238E27FC236}">
              <a16:creationId xmlns:a16="http://schemas.microsoft.com/office/drawing/2014/main" id="{4C5A1204-054E-4AEA-8236-B85201403E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940D9DF8-17A4-44AA-B99B-2202C4D1B4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3" name="Text Box 47">
          <a:extLst>
            <a:ext uri="{FF2B5EF4-FFF2-40B4-BE49-F238E27FC236}">
              <a16:creationId xmlns:a16="http://schemas.microsoft.com/office/drawing/2014/main" id="{8A0A4ECE-B76F-494F-85AF-3D952B4F86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4" name="Text Box 48">
          <a:extLst>
            <a:ext uri="{FF2B5EF4-FFF2-40B4-BE49-F238E27FC236}">
              <a16:creationId xmlns:a16="http://schemas.microsoft.com/office/drawing/2014/main" id="{B70D07A1-DD06-4393-83B3-3066F2E386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5" name="Text Box 55">
          <a:extLst>
            <a:ext uri="{FF2B5EF4-FFF2-40B4-BE49-F238E27FC236}">
              <a16:creationId xmlns:a16="http://schemas.microsoft.com/office/drawing/2014/main" id="{C49C7C88-3BB5-42BC-A250-0F40F72518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6" name="Text Box 56">
          <a:extLst>
            <a:ext uri="{FF2B5EF4-FFF2-40B4-BE49-F238E27FC236}">
              <a16:creationId xmlns:a16="http://schemas.microsoft.com/office/drawing/2014/main" id="{253F4581-07EF-4960-8D84-A33280C71B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7" name="Text Box 57">
          <a:extLst>
            <a:ext uri="{FF2B5EF4-FFF2-40B4-BE49-F238E27FC236}">
              <a16:creationId xmlns:a16="http://schemas.microsoft.com/office/drawing/2014/main" id="{76077F14-9E6A-49D8-BE9D-8B07F06523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8" name="Text Box 58">
          <a:extLst>
            <a:ext uri="{FF2B5EF4-FFF2-40B4-BE49-F238E27FC236}">
              <a16:creationId xmlns:a16="http://schemas.microsoft.com/office/drawing/2014/main" id="{A86566FD-430E-44A1-B0A0-AEC57EB9E9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C1192DEE-44FD-4CB7-A62D-5450EE4325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0" name="Text Box 60">
          <a:extLst>
            <a:ext uri="{FF2B5EF4-FFF2-40B4-BE49-F238E27FC236}">
              <a16:creationId xmlns:a16="http://schemas.microsoft.com/office/drawing/2014/main" id="{F3BB6CF7-80CC-4DBD-A272-017DA6D483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1" name="Text Box 61">
          <a:extLst>
            <a:ext uri="{FF2B5EF4-FFF2-40B4-BE49-F238E27FC236}">
              <a16:creationId xmlns:a16="http://schemas.microsoft.com/office/drawing/2014/main" id="{EDCD2E5F-9553-405E-A82B-F900DFBBC2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2" name="Text Box 62">
          <a:extLst>
            <a:ext uri="{FF2B5EF4-FFF2-40B4-BE49-F238E27FC236}">
              <a16:creationId xmlns:a16="http://schemas.microsoft.com/office/drawing/2014/main" id="{BB38411C-87C6-43FC-AAC8-2B1BBDD0DF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3" name="Text Box 63">
          <a:extLst>
            <a:ext uri="{FF2B5EF4-FFF2-40B4-BE49-F238E27FC236}">
              <a16:creationId xmlns:a16="http://schemas.microsoft.com/office/drawing/2014/main" id="{654647F3-0ADA-413C-B45C-2E216C90E5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4" name="Text Box 64">
          <a:extLst>
            <a:ext uri="{FF2B5EF4-FFF2-40B4-BE49-F238E27FC236}">
              <a16:creationId xmlns:a16="http://schemas.microsoft.com/office/drawing/2014/main" id="{216D4899-7941-4D56-9348-6B7513343A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5" name="Text Box 66">
          <a:extLst>
            <a:ext uri="{FF2B5EF4-FFF2-40B4-BE49-F238E27FC236}">
              <a16:creationId xmlns:a16="http://schemas.microsoft.com/office/drawing/2014/main" id="{9912BF8F-E900-43E6-9CBB-750560B305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6" name="Text Box 67">
          <a:extLst>
            <a:ext uri="{FF2B5EF4-FFF2-40B4-BE49-F238E27FC236}">
              <a16:creationId xmlns:a16="http://schemas.microsoft.com/office/drawing/2014/main" id="{D6BA11D0-66E1-4300-BD2D-D0B53FCAA0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7" name="Text Box 68">
          <a:extLst>
            <a:ext uri="{FF2B5EF4-FFF2-40B4-BE49-F238E27FC236}">
              <a16:creationId xmlns:a16="http://schemas.microsoft.com/office/drawing/2014/main" id="{7152A5A7-4E44-43CF-8EF2-E51FFA7CC9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8" name="Text Box 69">
          <a:extLst>
            <a:ext uri="{FF2B5EF4-FFF2-40B4-BE49-F238E27FC236}">
              <a16:creationId xmlns:a16="http://schemas.microsoft.com/office/drawing/2014/main" id="{4ACFE2CE-983F-4DB2-B9E5-32C3EDB17B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399" name="Text Box 70">
          <a:extLst>
            <a:ext uri="{FF2B5EF4-FFF2-40B4-BE49-F238E27FC236}">
              <a16:creationId xmlns:a16="http://schemas.microsoft.com/office/drawing/2014/main" id="{85DACAD3-9BA1-4773-A16F-D3C1928A1C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0" name="Text Box 71">
          <a:extLst>
            <a:ext uri="{FF2B5EF4-FFF2-40B4-BE49-F238E27FC236}">
              <a16:creationId xmlns:a16="http://schemas.microsoft.com/office/drawing/2014/main" id="{A5A9F2D8-712C-4B1C-8AF4-AB38AC02D7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1" name="Text Box 72">
          <a:extLst>
            <a:ext uri="{FF2B5EF4-FFF2-40B4-BE49-F238E27FC236}">
              <a16:creationId xmlns:a16="http://schemas.microsoft.com/office/drawing/2014/main" id="{527A0E5B-6824-4CF7-AAAF-DEB0DB265E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2" name="Text Box 73">
          <a:extLst>
            <a:ext uri="{FF2B5EF4-FFF2-40B4-BE49-F238E27FC236}">
              <a16:creationId xmlns:a16="http://schemas.microsoft.com/office/drawing/2014/main" id="{AFBDD4D8-0125-4899-8A2A-0E31748A04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3" name="Text Box 74">
          <a:extLst>
            <a:ext uri="{FF2B5EF4-FFF2-40B4-BE49-F238E27FC236}">
              <a16:creationId xmlns:a16="http://schemas.microsoft.com/office/drawing/2014/main" id="{4CD76159-3007-4C54-89F5-467698C69F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4" name="Text Box 75">
          <a:extLst>
            <a:ext uri="{FF2B5EF4-FFF2-40B4-BE49-F238E27FC236}">
              <a16:creationId xmlns:a16="http://schemas.microsoft.com/office/drawing/2014/main" id="{5978ED0B-F006-47C7-8749-04262A5BC8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5" name="Text Box 77">
          <a:extLst>
            <a:ext uri="{FF2B5EF4-FFF2-40B4-BE49-F238E27FC236}">
              <a16:creationId xmlns:a16="http://schemas.microsoft.com/office/drawing/2014/main" id="{C9443033-FC2C-481A-9CF0-F0E91FFA52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6" name="Text Box 78">
          <a:extLst>
            <a:ext uri="{FF2B5EF4-FFF2-40B4-BE49-F238E27FC236}">
              <a16:creationId xmlns:a16="http://schemas.microsoft.com/office/drawing/2014/main" id="{8BE30681-F315-456D-9BB8-05C49AD0E9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7" name="Text Box 80">
          <a:extLst>
            <a:ext uri="{FF2B5EF4-FFF2-40B4-BE49-F238E27FC236}">
              <a16:creationId xmlns:a16="http://schemas.microsoft.com/office/drawing/2014/main" id="{818625B1-D983-4890-A2A8-AA34D39681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8" name="Text Box 81">
          <a:extLst>
            <a:ext uri="{FF2B5EF4-FFF2-40B4-BE49-F238E27FC236}">
              <a16:creationId xmlns:a16="http://schemas.microsoft.com/office/drawing/2014/main" id="{084B4556-2982-43B8-A8B7-BEA812471A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B998943C-241E-4DD3-8787-21E98D52AC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0" name="Text Box 40">
          <a:extLst>
            <a:ext uri="{FF2B5EF4-FFF2-40B4-BE49-F238E27FC236}">
              <a16:creationId xmlns:a16="http://schemas.microsoft.com/office/drawing/2014/main" id="{79303AB1-BA75-4B39-A885-F95CA7EE84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1" name="Text Box 41">
          <a:extLst>
            <a:ext uri="{FF2B5EF4-FFF2-40B4-BE49-F238E27FC236}">
              <a16:creationId xmlns:a16="http://schemas.microsoft.com/office/drawing/2014/main" id="{3E79C673-E40C-468D-ABAC-4CACD3EAFF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634F4163-2E22-4E29-9721-63B022B3B4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3" name="Text Box 43">
          <a:extLst>
            <a:ext uri="{FF2B5EF4-FFF2-40B4-BE49-F238E27FC236}">
              <a16:creationId xmlns:a16="http://schemas.microsoft.com/office/drawing/2014/main" id="{FA98B2D0-AC82-43C0-AD7B-2951B86220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4" name="Text Box 44">
          <a:extLst>
            <a:ext uri="{FF2B5EF4-FFF2-40B4-BE49-F238E27FC236}">
              <a16:creationId xmlns:a16="http://schemas.microsoft.com/office/drawing/2014/main" id="{736F6F49-4E28-4C50-A3DF-73E9AC65AC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5" name="Text Box 45">
          <a:extLst>
            <a:ext uri="{FF2B5EF4-FFF2-40B4-BE49-F238E27FC236}">
              <a16:creationId xmlns:a16="http://schemas.microsoft.com/office/drawing/2014/main" id="{110BB133-D93E-44EA-8277-A4FC5B5D6C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4D837E65-9425-4056-9573-B6FE195524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7" name="Text Box 47">
          <a:extLst>
            <a:ext uri="{FF2B5EF4-FFF2-40B4-BE49-F238E27FC236}">
              <a16:creationId xmlns:a16="http://schemas.microsoft.com/office/drawing/2014/main" id="{A0EF47DB-975B-491E-9667-DAD44E9481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8" name="Text Box 48">
          <a:extLst>
            <a:ext uri="{FF2B5EF4-FFF2-40B4-BE49-F238E27FC236}">
              <a16:creationId xmlns:a16="http://schemas.microsoft.com/office/drawing/2014/main" id="{B5F52058-777C-4038-A508-6016B26126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19" name="Text Box 55">
          <a:extLst>
            <a:ext uri="{FF2B5EF4-FFF2-40B4-BE49-F238E27FC236}">
              <a16:creationId xmlns:a16="http://schemas.microsoft.com/office/drawing/2014/main" id="{E4BC4043-ED37-4A5C-8389-3A4CCD6173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0" name="Text Box 56">
          <a:extLst>
            <a:ext uri="{FF2B5EF4-FFF2-40B4-BE49-F238E27FC236}">
              <a16:creationId xmlns:a16="http://schemas.microsoft.com/office/drawing/2014/main" id="{6BA3671C-9C84-43CF-849B-C79B04F344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1" name="Text Box 57">
          <a:extLst>
            <a:ext uri="{FF2B5EF4-FFF2-40B4-BE49-F238E27FC236}">
              <a16:creationId xmlns:a16="http://schemas.microsoft.com/office/drawing/2014/main" id="{6AD28A3C-6C1D-4553-BF8A-043F0389F9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2" name="Text Box 58">
          <a:extLst>
            <a:ext uri="{FF2B5EF4-FFF2-40B4-BE49-F238E27FC236}">
              <a16:creationId xmlns:a16="http://schemas.microsoft.com/office/drawing/2014/main" id="{5834559D-74C6-4B27-8581-7B4CE93EC8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438D0DFE-FCD5-42EF-9168-188AB53566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4" name="Text Box 60">
          <a:extLst>
            <a:ext uri="{FF2B5EF4-FFF2-40B4-BE49-F238E27FC236}">
              <a16:creationId xmlns:a16="http://schemas.microsoft.com/office/drawing/2014/main" id="{B06F8ECF-5FC4-4A4B-9263-72E46B7909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5" name="Text Box 61">
          <a:extLst>
            <a:ext uri="{FF2B5EF4-FFF2-40B4-BE49-F238E27FC236}">
              <a16:creationId xmlns:a16="http://schemas.microsoft.com/office/drawing/2014/main" id="{4DBD7001-6C6F-413C-ABB3-FCD2CCAD29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6" name="Text Box 62">
          <a:extLst>
            <a:ext uri="{FF2B5EF4-FFF2-40B4-BE49-F238E27FC236}">
              <a16:creationId xmlns:a16="http://schemas.microsoft.com/office/drawing/2014/main" id="{85584C33-7A70-4B07-A553-A9696C4723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5EF02312-984E-4A68-AC5B-497CFA5F49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8" name="Text Box 64">
          <a:extLst>
            <a:ext uri="{FF2B5EF4-FFF2-40B4-BE49-F238E27FC236}">
              <a16:creationId xmlns:a16="http://schemas.microsoft.com/office/drawing/2014/main" id="{C4E77A64-1EAE-448F-BDBC-46BFA0B6BB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29" name="Text Box 66">
          <a:extLst>
            <a:ext uri="{FF2B5EF4-FFF2-40B4-BE49-F238E27FC236}">
              <a16:creationId xmlns:a16="http://schemas.microsoft.com/office/drawing/2014/main" id="{6064DA5A-8026-4BB8-B477-3CD47B3486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0" name="Text Box 67">
          <a:extLst>
            <a:ext uri="{FF2B5EF4-FFF2-40B4-BE49-F238E27FC236}">
              <a16:creationId xmlns:a16="http://schemas.microsoft.com/office/drawing/2014/main" id="{8911CBB1-7068-42D3-B9D1-AA03359A8A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1" name="Text Box 68">
          <a:extLst>
            <a:ext uri="{FF2B5EF4-FFF2-40B4-BE49-F238E27FC236}">
              <a16:creationId xmlns:a16="http://schemas.microsoft.com/office/drawing/2014/main" id="{E6D41F1F-4956-4EAF-80EE-62F5F26CE5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2" name="Text Box 69">
          <a:extLst>
            <a:ext uri="{FF2B5EF4-FFF2-40B4-BE49-F238E27FC236}">
              <a16:creationId xmlns:a16="http://schemas.microsoft.com/office/drawing/2014/main" id="{FDDCDFF7-1C9A-4F0B-B906-92D39BBC3A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3" name="Text Box 70">
          <a:extLst>
            <a:ext uri="{FF2B5EF4-FFF2-40B4-BE49-F238E27FC236}">
              <a16:creationId xmlns:a16="http://schemas.microsoft.com/office/drawing/2014/main" id="{C3D2F550-DF86-4D68-8A6E-ED6DC16D28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4" name="Text Box 71">
          <a:extLst>
            <a:ext uri="{FF2B5EF4-FFF2-40B4-BE49-F238E27FC236}">
              <a16:creationId xmlns:a16="http://schemas.microsoft.com/office/drawing/2014/main" id="{EC6342BA-6140-4B98-8E8B-C42750E2F5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5" name="Text Box 72">
          <a:extLst>
            <a:ext uri="{FF2B5EF4-FFF2-40B4-BE49-F238E27FC236}">
              <a16:creationId xmlns:a16="http://schemas.microsoft.com/office/drawing/2014/main" id="{8090701C-72FA-4555-AA55-50838149D9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6" name="Text Box 73">
          <a:extLst>
            <a:ext uri="{FF2B5EF4-FFF2-40B4-BE49-F238E27FC236}">
              <a16:creationId xmlns:a16="http://schemas.microsoft.com/office/drawing/2014/main" id="{4A34CB5B-7ACE-4C7F-8338-A7EB695032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7" name="Text Box 74">
          <a:extLst>
            <a:ext uri="{FF2B5EF4-FFF2-40B4-BE49-F238E27FC236}">
              <a16:creationId xmlns:a16="http://schemas.microsoft.com/office/drawing/2014/main" id="{8B67D7C4-05D1-4B61-92EF-B2803FA093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8" name="Text Box 50">
          <a:extLst>
            <a:ext uri="{FF2B5EF4-FFF2-40B4-BE49-F238E27FC236}">
              <a16:creationId xmlns:a16="http://schemas.microsoft.com/office/drawing/2014/main" id="{21951C8B-68A5-4E8A-B042-16807CE833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39" name="Text Box 52">
          <a:extLst>
            <a:ext uri="{FF2B5EF4-FFF2-40B4-BE49-F238E27FC236}">
              <a16:creationId xmlns:a16="http://schemas.microsoft.com/office/drawing/2014/main" id="{CF1C6E56-BF0A-4384-B201-F79DD923E5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0" name="Text Box 53">
          <a:extLst>
            <a:ext uri="{FF2B5EF4-FFF2-40B4-BE49-F238E27FC236}">
              <a16:creationId xmlns:a16="http://schemas.microsoft.com/office/drawing/2014/main" id="{BA2EB743-A79A-4E54-92C6-99BD8CD84C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328C513F-A1DD-490A-8986-9B18580798D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2" name="Text Box 40">
          <a:extLst>
            <a:ext uri="{FF2B5EF4-FFF2-40B4-BE49-F238E27FC236}">
              <a16:creationId xmlns:a16="http://schemas.microsoft.com/office/drawing/2014/main" id="{B5E83EE9-084B-4EBF-8B23-77AC58A95B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3" name="Text Box 41">
          <a:extLst>
            <a:ext uri="{FF2B5EF4-FFF2-40B4-BE49-F238E27FC236}">
              <a16:creationId xmlns:a16="http://schemas.microsoft.com/office/drawing/2014/main" id="{D9A7AA2F-871F-4756-8568-2891E3BB55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4" name="Text Box 42">
          <a:extLst>
            <a:ext uri="{FF2B5EF4-FFF2-40B4-BE49-F238E27FC236}">
              <a16:creationId xmlns:a16="http://schemas.microsoft.com/office/drawing/2014/main" id="{F4AEC5F0-052A-4E53-A518-ECA7DB2B0F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5" name="Text Box 43">
          <a:extLst>
            <a:ext uri="{FF2B5EF4-FFF2-40B4-BE49-F238E27FC236}">
              <a16:creationId xmlns:a16="http://schemas.microsoft.com/office/drawing/2014/main" id="{3F383AB1-E2F6-45C4-857E-11CCF0B094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6" name="Text Box 44">
          <a:extLst>
            <a:ext uri="{FF2B5EF4-FFF2-40B4-BE49-F238E27FC236}">
              <a16:creationId xmlns:a16="http://schemas.microsoft.com/office/drawing/2014/main" id="{4C737CF9-EB96-4B1C-899A-45E9495878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7" name="Text Box 45">
          <a:extLst>
            <a:ext uri="{FF2B5EF4-FFF2-40B4-BE49-F238E27FC236}">
              <a16:creationId xmlns:a16="http://schemas.microsoft.com/office/drawing/2014/main" id="{755188C1-7B3F-4EDF-A661-E2C9C55685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8" name="Text Box 46">
          <a:extLst>
            <a:ext uri="{FF2B5EF4-FFF2-40B4-BE49-F238E27FC236}">
              <a16:creationId xmlns:a16="http://schemas.microsoft.com/office/drawing/2014/main" id="{33D2C208-466D-4A94-8EDE-20986F78CE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49" name="Text Box 47">
          <a:extLst>
            <a:ext uri="{FF2B5EF4-FFF2-40B4-BE49-F238E27FC236}">
              <a16:creationId xmlns:a16="http://schemas.microsoft.com/office/drawing/2014/main" id="{3E22C59B-EF11-408A-97E2-FE61E14B77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0" name="Text Box 48">
          <a:extLst>
            <a:ext uri="{FF2B5EF4-FFF2-40B4-BE49-F238E27FC236}">
              <a16:creationId xmlns:a16="http://schemas.microsoft.com/office/drawing/2014/main" id="{515D3A22-EFFE-4995-BE8B-9EB27CA8B4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1" name="Text Box 55">
          <a:extLst>
            <a:ext uri="{FF2B5EF4-FFF2-40B4-BE49-F238E27FC236}">
              <a16:creationId xmlns:a16="http://schemas.microsoft.com/office/drawing/2014/main" id="{97C391E8-9D3A-4D0B-8E2F-1082033B03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2" name="Text Box 56">
          <a:extLst>
            <a:ext uri="{FF2B5EF4-FFF2-40B4-BE49-F238E27FC236}">
              <a16:creationId xmlns:a16="http://schemas.microsoft.com/office/drawing/2014/main" id="{04A9CCC0-1BF0-44B8-9CC5-CBEB02DC78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3" name="Text Box 57">
          <a:extLst>
            <a:ext uri="{FF2B5EF4-FFF2-40B4-BE49-F238E27FC236}">
              <a16:creationId xmlns:a16="http://schemas.microsoft.com/office/drawing/2014/main" id="{158D27C6-5FFD-453C-9687-2D3A23A6AC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4" name="Text Box 58">
          <a:extLst>
            <a:ext uri="{FF2B5EF4-FFF2-40B4-BE49-F238E27FC236}">
              <a16:creationId xmlns:a16="http://schemas.microsoft.com/office/drawing/2014/main" id="{1118EE45-F8D9-49A8-9BD4-DE542EA50F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80DA36E5-8AF8-494D-9C55-422EDCD96B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6" name="Text Box 60">
          <a:extLst>
            <a:ext uri="{FF2B5EF4-FFF2-40B4-BE49-F238E27FC236}">
              <a16:creationId xmlns:a16="http://schemas.microsoft.com/office/drawing/2014/main" id="{0B21A821-7920-4FDA-A4A9-6F9B01106B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7" name="Text Box 61">
          <a:extLst>
            <a:ext uri="{FF2B5EF4-FFF2-40B4-BE49-F238E27FC236}">
              <a16:creationId xmlns:a16="http://schemas.microsoft.com/office/drawing/2014/main" id="{A7B4C5BB-BFDB-41C2-949B-A8A7080E2F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8" name="Text Box 62">
          <a:extLst>
            <a:ext uri="{FF2B5EF4-FFF2-40B4-BE49-F238E27FC236}">
              <a16:creationId xmlns:a16="http://schemas.microsoft.com/office/drawing/2014/main" id="{91AB94EC-446C-455E-91FB-D1F1C43F3A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59" name="Text Box 63">
          <a:extLst>
            <a:ext uri="{FF2B5EF4-FFF2-40B4-BE49-F238E27FC236}">
              <a16:creationId xmlns:a16="http://schemas.microsoft.com/office/drawing/2014/main" id="{13D2BF06-B367-4BF3-9A87-2539E6888F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0" name="Text Box 64">
          <a:extLst>
            <a:ext uri="{FF2B5EF4-FFF2-40B4-BE49-F238E27FC236}">
              <a16:creationId xmlns:a16="http://schemas.microsoft.com/office/drawing/2014/main" id="{73A4AC71-B067-4199-B908-7ABDBF2697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1" name="Text Box 66">
          <a:extLst>
            <a:ext uri="{FF2B5EF4-FFF2-40B4-BE49-F238E27FC236}">
              <a16:creationId xmlns:a16="http://schemas.microsoft.com/office/drawing/2014/main" id="{095AFDEF-51DE-4070-BEC9-70FA9A88DB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2" name="Text Box 67">
          <a:extLst>
            <a:ext uri="{FF2B5EF4-FFF2-40B4-BE49-F238E27FC236}">
              <a16:creationId xmlns:a16="http://schemas.microsoft.com/office/drawing/2014/main" id="{17B3A509-1D80-4542-AD3E-742CA9E8B9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3" name="Text Box 68">
          <a:extLst>
            <a:ext uri="{FF2B5EF4-FFF2-40B4-BE49-F238E27FC236}">
              <a16:creationId xmlns:a16="http://schemas.microsoft.com/office/drawing/2014/main" id="{5F8F3BAC-3423-4BA2-8099-B5BC66CBF6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4" name="Text Box 69">
          <a:extLst>
            <a:ext uri="{FF2B5EF4-FFF2-40B4-BE49-F238E27FC236}">
              <a16:creationId xmlns:a16="http://schemas.microsoft.com/office/drawing/2014/main" id="{002694AF-E67E-4AD5-BA1D-9E83B70367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5" name="Text Box 70">
          <a:extLst>
            <a:ext uri="{FF2B5EF4-FFF2-40B4-BE49-F238E27FC236}">
              <a16:creationId xmlns:a16="http://schemas.microsoft.com/office/drawing/2014/main" id="{84ABC995-7EB4-4FE5-A402-42659BF925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6" name="Text Box 71">
          <a:extLst>
            <a:ext uri="{FF2B5EF4-FFF2-40B4-BE49-F238E27FC236}">
              <a16:creationId xmlns:a16="http://schemas.microsoft.com/office/drawing/2014/main" id="{FAB4D94D-C582-4B43-9597-ECE86B6EC8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7" name="Text Box 72">
          <a:extLst>
            <a:ext uri="{FF2B5EF4-FFF2-40B4-BE49-F238E27FC236}">
              <a16:creationId xmlns:a16="http://schemas.microsoft.com/office/drawing/2014/main" id="{C20FA6D4-1FF2-4CAA-9A13-8E5B40CBF0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8" name="Text Box 73">
          <a:extLst>
            <a:ext uri="{FF2B5EF4-FFF2-40B4-BE49-F238E27FC236}">
              <a16:creationId xmlns:a16="http://schemas.microsoft.com/office/drawing/2014/main" id="{ED6C828A-82D8-43B9-94EE-4CC692045A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69" name="Text Box 74">
          <a:extLst>
            <a:ext uri="{FF2B5EF4-FFF2-40B4-BE49-F238E27FC236}">
              <a16:creationId xmlns:a16="http://schemas.microsoft.com/office/drawing/2014/main" id="{EA28E137-737B-4568-A13C-2C8E608C33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0" name="Text Box 75">
          <a:extLst>
            <a:ext uri="{FF2B5EF4-FFF2-40B4-BE49-F238E27FC236}">
              <a16:creationId xmlns:a16="http://schemas.microsoft.com/office/drawing/2014/main" id="{FF5E9A17-60F6-4127-A93F-B4E1E91C75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1" name="Text Box 77">
          <a:extLst>
            <a:ext uri="{FF2B5EF4-FFF2-40B4-BE49-F238E27FC236}">
              <a16:creationId xmlns:a16="http://schemas.microsoft.com/office/drawing/2014/main" id="{BA2682EF-0318-4685-88D5-4C0A1D2960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2" name="Text Box 78">
          <a:extLst>
            <a:ext uri="{FF2B5EF4-FFF2-40B4-BE49-F238E27FC236}">
              <a16:creationId xmlns:a16="http://schemas.microsoft.com/office/drawing/2014/main" id="{83B16A53-D462-481F-8AAD-0B5F0D30A1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3" name="Text Box 80">
          <a:extLst>
            <a:ext uri="{FF2B5EF4-FFF2-40B4-BE49-F238E27FC236}">
              <a16:creationId xmlns:a16="http://schemas.microsoft.com/office/drawing/2014/main" id="{75C3534E-0005-4D90-A4F2-BAAAB2E6D8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4" name="Text Box 81">
          <a:extLst>
            <a:ext uri="{FF2B5EF4-FFF2-40B4-BE49-F238E27FC236}">
              <a16:creationId xmlns:a16="http://schemas.microsoft.com/office/drawing/2014/main" id="{FF85EDE2-C0B1-40D8-911A-CCD9B2DA70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4AE62507-CB93-4FBC-A350-518DEF467E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6" name="Text Box 40">
          <a:extLst>
            <a:ext uri="{FF2B5EF4-FFF2-40B4-BE49-F238E27FC236}">
              <a16:creationId xmlns:a16="http://schemas.microsoft.com/office/drawing/2014/main" id="{055CF212-D3CD-4DA0-82F3-59F3F8F7D0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18511875-6073-41AB-AEBD-F4569767D5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F88E0B57-FA05-4094-A57A-4BD02BA5C3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894B9DDE-4911-4182-A0C3-4502A22E53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8BDC35C5-9DA9-424A-999C-A872A42F8C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227D5F3B-3654-45D1-B6C6-7EF6335819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0F355DCF-892F-4C38-80B1-AD6DF258EB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3D1737A9-F90D-4A30-B1A6-2036AF1009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04ACD40B-FBD3-421B-9799-456B1D317D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5" name="Text Box 55">
          <a:extLst>
            <a:ext uri="{FF2B5EF4-FFF2-40B4-BE49-F238E27FC236}">
              <a16:creationId xmlns:a16="http://schemas.microsoft.com/office/drawing/2014/main" id="{DA5E120B-ED54-4BBB-8EE5-88B2B6F181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6" name="Text Box 56">
          <a:extLst>
            <a:ext uri="{FF2B5EF4-FFF2-40B4-BE49-F238E27FC236}">
              <a16:creationId xmlns:a16="http://schemas.microsoft.com/office/drawing/2014/main" id="{47263488-F9A2-4CAB-A1BF-F5AFFAB7C2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7" name="Text Box 57">
          <a:extLst>
            <a:ext uri="{FF2B5EF4-FFF2-40B4-BE49-F238E27FC236}">
              <a16:creationId xmlns:a16="http://schemas.microsoft.com/office/drawing/2014/main" id="{0943C097-2B4C-4963-A3F0-643977C2D2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8" name="Text Box 58">
          <a:extLst>
            <a:ext uri="{FF2B5EF4-FFF2-40B4-BE49-F238E27FC236}">
              <a16:creationId xmlns:a16="http://schemas.microsoft.com/office/drawing/2014/main" id="{D4DCC5DB-13EA-4292-870C-0F32235A4B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E023211B-07CB-43FB-8E3C-761A000578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0" name="Text Box 60">
          <a:extLst>
            <a:ext uri="{FF2B5EF4-FFF2-40B4-BE49-F238E27FC236}">
              <a16:creationId xmlns:a16="http://schemas.microsoft.com/office/drawing/2014/main" id="{EEA61FE2-EAA9-48BC-98EC-42DEF9B6AF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1" name="Text Box 61">
          <a:extLst>
            <a:ext uri="{FF2B5EF4-FFF2-40B4-BE49-F238E27FC236}">
              <a16:creationId xmlns:a16="http://schemas.microsoft.com/office/drawing/2014/main" id="{1797F9A4-360D-4C53-8C3E-4E9BBC5B33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2" name="Text Box 62">
          <a:extLst>
            <a:ext uri="{FF2B5EF4-FFF2-40B4-BE49-F238E27FC236}">
              <a16:creationId xmlns:a16="http://schemas.microsoft.com/office/drawing/2014/main" id="{CC558DC3-FE18-4CAB-8E72-7198789E46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3" name="Text Box 63">
          <a:extLst>
            <a:ext uri="{FF2B5EF4-FFF2-40B4-BE49-F238E27FC236}">
              <a16:creationId xmlns:a16="http://schemas.microsoft.com/office/drawing/2014/main" id="{0074A2CC-B705-4160-9E23-FD3F920877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4" name="Text Box 64">
          <a:extLst>
            <a:ext uri="{FF2B5EF4-FFF2-40B4-BE49-F238E27FC236}">
              <a16:creationId xmlns:a16="http://schemas.microsoft.com/office/drawing/2014/main" id="{59EBE42A-7228-4AAD-B620-83D2E63705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5" name="Text Box 66">
          <a:extLst>
            <a:ext uri="{FF2B5EF4-FFF2-40B4-BE49-F238E27FC236}">
              <a16:creationId xmlns:a16="http://schemas.microsoft.com/office/drawing/2014/main" id="{B22362CC-A598-4D8B-81B4-ACEB7A8786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6" name="Text Box 67">
          <a:extLst>
            <a:ext uri="{FF2B5EF4-FFF2-40B4-BE49-F238E27FC236}">
              <a16:creationId xmlns:a16="http://schemas.microsoft.com/office/drawing/2014/main" id="{5AFD26D8-E407-42AF-B697-B8E644FE4B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7" name="Text Box 68">
          <a:extLst>
            <a:ext uri="{FF2B5EF4-FFF2-40B4-BE49-F238E27FC236}">
              <a16:creationId xmlns:a16="http://schemas.microsoft.com/office/drawing/2014/main" id="{E123B67A-9B41-49C2-BB6B-EE8DD8DA00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8" name="Text Box 69">
          <a:extLst>
            <a:ext uri="{FF2B5EF4-FFF2-40B4-BE49-F238E27FC236}">
              <a16:creationId xmlns:a16="http://schemas.microsoft.com/office/drawing/2014/main" id="{D503C252-96B5-42C4-AD4B-592B6F2BF5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499" name="Text Box 70">
          <a:extLst>
            <a:ext uri="{FF2B5EF4-FFF2-40B4-BE49-F238E27FC236}">
              <a16:creationId xmlns:a16="http://schemas.microsoft.com/office/drawing/2014/main" id="{4BED70DE-4D1A-4EE1-A513-E086CDF043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0" name="Text Box 71">
          <a:extLst>
            <a:ext uri="{FF2B5EF4-FFF2-40B4-BE49-F238E27FC236}">
              <a16:creationId xmlns:a16="http://schemas.microsoft.com/office/drawing/2014/main" id="{EBFA5C47-FB23-4F1E-99A8-5968B88D01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1" name="Text Box 72">
          <a:extLst>
            <a:ext uri="{FF2B5EF4-FFF2-40B4-BE49-F238E27FC236}">
              <a16:creationId xmlns:a16="http://schemas.microsoft.com/office/drawing/2014/main" id="{4481A7CE-52E9-4119-871A-FEFB47BBFF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2" name="Text Box 73">
          <a:extLst>
            <a:ext uri="{FF2B5EF4-FFF2-40B4-BE49-F238E27FC236}">
              <a16:creationId xmlns:a16="http://schemas.microsoft.com/office/drawing/2014/main" id="{6FCC7998-F688-4A1C-A689-1954914636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3" name="Text Box 74">
          <a:extLst>
            <a:ext uri="{FF2B5EF4-FFF2-40B4-BE49-F238E27FC236}">
              <a16:creationId xmlns:a16="http://schemas.microsoft.com/office/drawing/2014/main" id="{5D3006F5-E878-42A5-B1C5-053D32E6E9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4" name="Text Box 75">
          <a:extLst>
            <a:ext uri="{FF2B5EF4-FFF2-40B4-BE49-F238E27FC236}">
              <a16:creationId xmlns:a16="http://schemas.microsoft.com/office/drawing/2014/main" id="{69ADDFD6-F2F0-471D-8137-3D58426FCF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5" name="Text Box 77">
          <a:extLst>
            <a:ext uri="{FF2B5EF4-FFF2-40B4-BE49-F238E27FC236}">
              <a16:creationId xmlns:a16="http://schemas.microsoft.com/office/drawing/2014/main" id="{62D936E5-C4F7-4542-A3E1-E538D1A826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6" name="Text Box 78">
          <a:extLst>
            <a:ext uri="{FF2B5EF4-FFF2-40B4-BE49-F238E27FC236}">
              <a16:creationId xmlns:a16="http://schemas.microsoft.com/office/drawing/2014/main" id="{B10C5E23-1FD7-40CF-84B7-CED342C316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7" name="Text Box 80">
          <a:extLst>
            <a:ext uri="{FF2B5EF4-FFF2-40B4-BE49-F238E27FC236}">
              <a16:creationId xmlns:a16="http://schemas.microsoft.com/office/drawing/2014/main" id="{7A48A5A6-F928-4301-89CA-267927BAF8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8" name="Text Box 81">
          <a:extLst>
            <a:ext uri="{FF2B5EF4-FFF2-40B4-BE49-F238E27FC236}">
              <a16:creationId xmlns:a16="http://schemas.microsoft.com/office/drawing/2014/main" id="{08DB9763-D620-413E-A2C9-61A54CA4A9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CB98A20F-6470-4BB9-8C02-8D7AC23BB6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0" name="Text Box 40">
          <a:extLst>
            <a:ext uri="{FF2B5EF4-FFF2-40B4-BE49-F238E27FC236}">
              <a16:creationId xmlns:a16="http://schemas.microsoft.com/office/drawing/2014/main" id="{7F572627-FF51-4CAD-B072-626EB86461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1" name="Text Box 41">
          <a:extLst>
            <a:ext uri="{FF2B5EF4-FFF2-40B4-BE49-F238E27FC236}">
              <a16:creationId xmlns:a16="http://schemas.microsoft.com/office/drawing/2014/main" id="{31C01C37-96E5-45A8-85E4-8CAE82A6C4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2" name="Text Box 42">
          <a:extLst>
            <a:ext uri="{FF2B5EF4-FFF2-40B4-BE49-F238E27FC236}">
              <a16:creationId xmlns:a16="http://schemas.microsoft.com/office/drawing/2014/main" id="{6C8C7E06-5426-41B2-8CC8-558C71099D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3" name="Text Box 43">
          <a:extLst>
            <a:ext uri="{FF2B5EF4-FFF2-40B4-BE49-F238E27FC236}">
              <a16:creationId xmlns:a16="http://schemas.microsoft.com/office/drawing/2014/main" id="{BFA75D9D-C449-47C1-B742-8818A090C8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4" name="Text Box 44">
          <a:extLst>
            <a:ext uri="{FF2B5EF4-FFF2-40B4-BE49-F238E27FC236}">
              <a16:creationId xmlns:a16="http://schemas.microsoft.com/office/drawing/2014/main" id="{231CBE1D-3531-4F1F-8405-1EEB9FF016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5" name="Text Box 45">
          <a:extLst>
            <a:ext uri="{FF2B5EF4-FFF2-40B4-BE49-F238E27FC236}">
              <a16:creationId xmlns:a16="http://schemas.microsoft.com/office/drawing/2014/main" id="{92341197-096C-4AF7-917C-1EBCAAAF84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A6A6BD7C-6385-4AD7-A327-180ADC5847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7" name="Text Box 47">
          <a:extLst>
            <a:ext uri="{FF2B5EF4-FFF2-40B4-BE49-F238E27FC236}">
              <a16:creationId xmlns:a16="http://schemas.microsoft.com/office/drawing/2014/main" id="{61F06B58-BA27-4278-8CA4-2A37AA5580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8" name="Text Box 48">
          <a:extLst>
            <a:ext uri="{FF2B5EF4-FFF2-40B4-BE49-F238E27FC236}">
              <a16:creationId xmlns:a16="http://schemas.microsoft.com/office/drawing/2014/main" id="{A6ACFCEE-D1D4-41A5-B35D-9EBB9B5BD8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19" name="Text Box 55">
          <a:extLst>
            <a:ext uri="{FF2B5EF4-FFF2-40B4-BE49-F238E27FC236}">
              <a16:creationId xmlns:a16="http://schemas.microsoft.com/office/drawing/2014/main" id="{9063A24B-D5A7-4F04-86EC-24E4B44597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0" name="Text Box 56">
          <a:extLst>
            <a:ext uri="{FF2B5EF4-FFF2-40B4-BE49-F238E27FC236}">
              <a16:creationId xmlns:a16="http://schemas.microsoft.com/office/drawing/2014/main" id="{D2619C81-971E-426E-81AE-AC661B9A4E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1" name="Text Box 57">
          <a:extLst>
            <a:ext uri="{FF2B5EF4-FFF2-40B4-BE49-F238E27FC236}">
              <a16:creationId xmlns:a16="http://schemas.microsoft.com/office/drawing/2014/main" id="{AF05065E-0E4A-4BE2-B65F-0C0B630438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2" name="Text Box 58">
          <a:extLst>
            <a:ext uri="{FF2B5EF4-FFF2-40B4-BE49-F238E27FC236}">
              <a16:creationId xmlns:a16="http://schemas.microsoft.com/office/drawing/2014/main" id="{CF07796C-B289-4037-B4AA-C5B302868E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5C95BF9F-D8B3-4E5C-B1DA-A62CAE1C7F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4" name="Text Box 60">
          <a:extLst>
            <a:ext uri="{FF2B5EF4-FFF2-40B4-BE49-F238E27FC236}">
              <a16:creationId xmlns:a16="http://schemas.microsoft.com/office/drawing/2014/main" id="{2574250E-D836-4A6D-9735-762E7690A2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5" name="Text Box 61">
          <a:extLst>
            <a:ext uri="{FF2B5EF4-FFF2-40B4-BE49-F238E27FC236}">
              <a16:creationId xmlns:a16="http://schemas.microsoft.com/office/drawing/2014/main" id="{34427420-0C85-468A-90F9-FA5F7328D4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6" name="Text Box 62">
          <a:extLst>
            <a:ext uri="{FF2B5EF4-FFF2-40B4-BE49-F238E27FC236}">
              <a16:creationId xmlns:a16="http://schemas.microsoft.com/office/drawing/2014/main" id="{3B4475AA-D4F1-4E8D-8D41-434B13B138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6691C8CE-6DA7-4B5E-8ED9-3D10226496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8" name="Text Box 64">
          <a:extLst>
            <a:ext uri="{FF2B5EF4-FFF2-40B4-BE49-F238E27FC236}">
              <a16:creationId xmlns:a16="http://schemas.microsoft.com/office/drawing/2014/main" id="{91CC82C9-0794-42AD-8E0C-35C7756736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29" name="Text Box 66">
          <a:extLst>
            <a:ext uri="{FF2B5EF4-FFF2-40B4-BE49-F238E27FC236}">
              <a16:creationId xmlns:a16="http://schemas.microsoft.com/office/drawing/2014/main" id="{17A852DF-A238-469B-8091-4E6B5AA154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0" name="Text Box 67">
          <a:extLst>
            <a:ext uri="{FF2B5EF4-FFF2-40B4-BE49-F238E27FC236}">
              <a16:creationId xmlns:a16="http://schemas.microsoft.com/office/drawing/2014/main" id="{97109AE0-8197-40D2-96EB-6E652B3849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1" name="Text Box 68">
          <a:extLst>
            <a:ext uri="{FF2B5EF4-FFF2-40B4-BE49-F238E27FC236}">
              <a16:creationId xmlns:a16="http://schemas.microsoft.com/office/drawing/2014/main" id="{68C04CFA-7FDF-43D5-AF83-5FFAA61312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2" name="Text Box 69">
          <a:extLst>
            <a:ext uri="{FF2B5EF4-FFF2-40B4-BE49-F238E27FC236}">
              <a16:creationId xmlns:a16="http://schemas.microsoft.com/office/drawing/2014/main" id="{C5442700-014C-4771-ABFF-3A7FD99894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3" name="Text Box 70">
          <a:extLst>
            <a:ext uri="{FF2B5EF4-FFF2-40B4-BE49-F238E27FC236}">
              <a16:creationId xmlns:a16="http://schemas.microsoft.com/office/drawing/2014/main" id="{EB7DFC99-0365-48A0-AAE7-7546B79E07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4" name="Text Box 71">
          <a:extLst>
            <a:ext uri="{FF2B5EF4-FFF2-40B4-BE49-F238E27FC236}">
              <a16:creationId xmlns:a16="http://schemas.microsoft.com/office/drawing/2014/main" id="{75485FA5-9639-48FE-B0DB-4BFFAB1587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5" name="Text Box 72">
          <a:extLst>
            <a:ext uri="{FF2B5EF4-FFF2-40B4-BE49-F238E27FC236}">
              <a16:creationId xmlns:a16="http://schemas.microsoft.com/office/drawing/2014/main" id="{B18E80FE-E5CD-4E32-B050-1C00514271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6" name="Text Box 73">
          <a:extLst>
            <a:ext uri="{FF2B5EF4-FFF2-40B4-BE49-F238E27FC236}">
              <a16:creationId xmlns:a16="http://schemas.microsoft.com/office/drawing/2014/main" id="{1DF978DC-7C33-4B83-8568-B8DCC31258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7" name="Text Box 74">
          <a:extLst>
            <a:ext uri="{FF2B5EF4-FFF2-40B4-BE49-F238E27FC236}">
              <a16:creationId xmlns:a16="http://schemas.microsoft.com/office/drawing/2014/main" id="{92198EC2-341A-4C8D-B69A-32BC576F99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8" name="Text Box 75">
          <a:extLst>
            <a:ext uri="{FF2B5EF4-FFF2-40B4-BE49-F238E27FC236}">
              <a16:creationId xmlns:a16="http://schemas.microsoft.com/office/drawing/2014/main" id="{EAD5B7B6-1261-4B33-A2F4-3156446885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39" name="Text Box 77">
          <a:extLst>
            <a:ext uri="{FF2B5EF4-FFF2-40B4-BE49-F238E27FC236}">
              <a16:creationId xmlns:a16="http://schemas.microsoft.com/office/drawing/2014/main" id="{C287DEB9-8D76-4B11-8434-61BD98F58F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0" name="Text Box 78">
          <a:extLst>
            <a:ext uri="{FF2B5EF4-FFF2-40B4-BE49-F238E27FC236}">
              <a16:creationId xmlns:a16="http://schemas.microsoft.com/office/drawing/2014/main" id="{5B8D470F-0015-4C6E-95E1-A477976B14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1" name="Text Box 80">
          <a:extLst>
            <a:ext uri="{FF2B5EF4-FFF2-40B4-BE49-F238E27FC236}">
              <a16:creationId xmlns:a16="http://schemas.microsoft.com/office/drawing/2014/main" id="{03A14C8E-807B-4B4B-9E9F-FE60BDA33B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2" name="Text Box 81">
          <a:extLst>
            <a:ext uri="{FF2B5EF4-FFF2-40B4-BE49-F238E27FC236}">
              <a16:creationId xmlns:a16="http://schemas.microsoft.com/office/drawing/2014/main" id="{671D850F-2BC2-4FFC-AF72-11D1859307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74812A15-F3EA-4762-A954-876FDC45F0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731A8567-2305-4CB1-B374-103B29594E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id="{C5782278-B62B-4D96-9116-EC9690A63D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6" name="Text Box 6">
          <a:extLst>
            <a:ext uri="{FF2B5EF4-FFF2-40B4-BE49-F238E27FC236}">
              <a16:creationId xmlns:a16="http://schemas.microsoft.com/office/drawing/2014/main" id="{23200156-ABE4-4E37-BB54-F27BA73864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26953AB6-C7B5-4F93-8389-D926FA2A33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8" name="Text Box 8">
          <a:extLst>
            <a:ext uri="{FF2B5EF4-FFF2-40B4-BE49-F238E27FC236}">
              <a16:creationId xmlns:a16="http://schemas.microsoft.com/office/drawing/2014/main" id="{8AF0EE7F-2EBE-47B6-912B-7B908628C1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1B809DAF-7B39-4682-A156-D33E1CABA3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0" name="Text Box 10">
          <a:extLst>
            <a:ext uri="{FF2B5EF4-FFF2-40B4-BE49-F238E27FC236}">
              <a16:creationId xmlns:a16="http://schemas.microsoft.com/office/drawing/2014/main" id="{15EB40A2-A8DE-4551-A70E-6399C416FE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1" name="Text Box 11">
          <a:extLst>
            <a:ext uri="{FF2B5EF4-FFF2-40B4-BE49-F238E27FC236}">
              <a16:creationId xmlns:a16="http://schemas.microsoft.com/office/drawing/2014/main" id="{82C6FE8A-E1F0-4F76-A1CE-5C0811539D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2" name="Text Box 12">
          <a:extLst>
            <a:ext uri="{FF2B5EF4-FFF2-40B4-BE49-F238E27FC236}">
              <a16:creationId xmlns:a16="http://schemas.microsoft.com/office/drawing/2014/main" id="{218A4BD2-4753-4E98-98ED-F2DFC1203E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3" name="Text Box 49">
          <a:extLst>
            <a:ext uri="{FF2B5EF4-FFF2-40B4-BE49-F238E27FC236}">
              <a16:creationId xmlns:a16="http://schemas.microsoft.com/office/drawing/2014/main" id="{2979DC62-ADDA-4803-AEC1-ACE8E9D98D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4" name="Text Box 50">
          <a:extLst>
            <a:ext uri="{FF2B5EF4-FFF2-40B4-BE49-F238E27FC236}">
              <a16:creationId xmlns:a16="http://schemas.microsoft.com/office/drawing/2014/main" id="{E4006F73-6DAA-4B4E-8F9D-EE01EC7B9A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5" name="Text Box 52">
          <a:extLst>
            <a:ext uri="{FF2B5EF4-FFF2-40B4-BE49-F238E27FC236}">
              <a16:creationId xmlns:a16="http://schemas.microsoft.com/office/drawing/2014/main" id="{BDB03851-D7A1-4350-BE89-1A02836D66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6" name="Text Box 53">
          <a:extLst>
            <a:ext uri="{FF2B5EF4-FFF2-40B4-BE49-F238E27FC236}">
              <a16:creationId xmlns:a16="http://schemas.microsoft.com/office/drawing/2014/main" id="{626EDA83-F3DF-41CB-A057-F667DB6F70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B26E5704-59FD-481E-9152-29D5CA686A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CA18682C-88EC-4091-BD13-8F86036E71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19181BFD-9983-4C89-9E99-F14C56FA8F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341D05C8-729A-460F-B84F-E5DA518DDA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E22FDE78-1E2E-4BB9-B658-59A04FCA6F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2" name="Text Box 8">
          <a:extLst>
            <a:ext uri="{FF2B5EF4-FFF2-40B4-BE49-F238E27FC236}">
              <a16:creationId xmlns:a16="http://schemas.microsoft.com/office/drawing/2014/main" id="{88397ABE-C46F-4A2C-B73E-064A576182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A3C15B78-0D02-4B55-904C-6E32EC136E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4" name="Text Box 10">
          <a:extLst>
            <a:ext uri="{FF2B5EF4-FFF2-40B4-BE49-F238E27FC236}">
              <a16:creationId xmlns:a16="http://schemas.microsoft.com/office/drawing/2014/main" id="{F861B413-2D4A-43E0-9EE7-C6445D1C72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5" name="Text Box 11">
          <a:extLst>
            <a:ext uri="{FF2B5EF4-FFF2-40B4-BE49-F238E27FC236}">
              <a16:creationId xmlns:a16="http://schemas.microsoft.com/office/drawing/2014/main" id="{13E1E650-FA72-4F01-ADF6-DE1D926065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6C8D66FA-0A22-477A-96A8-6A0AFEA715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941FD0BC-AB35-472B-AF3D-78753D69C3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8" name="Text Box 40">
          <a:extLst>
            <a:ext uri="{FF2B5EF4-FFF2-40B4-BE49-F238E27FC236}">
              <a16:creationId xmlns:a16="http://schemas.microsoft.com/office/drawing/2014/main" id="{0640FB88-B05B-4C42-8FBB-4CBAE0B1FF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69" name="Text Box 41">
          <a:extLst>
            <a:ext uri="{FF2B5EF4-FFF2-40B4-BE49-F238E27FC236}">
              <a16:creationId xmlns:a16="http://schemas.microsoft.com/office/drawing/2014/main" id="{3E0A4A6E-997C-41D9-AF78-AD875F279F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0" name="Text Box 42">
          <a:extLst>
            <a:ext uri="{FF2B5EF4-FFF2-40B4-BE49-F238E27FC236}">
              <a16:creationId xmlns:a16="http://schemas.microsoft.com/office/drawing/2014/main" id="{22D4B2AB-7D3E-423E-BF1B-70B97455EF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1" name="Text Box 43">
          <a:extLst>
            <a:ext uri="{FF2B5EF4-FFF2-40B4-BE49-F238E27FC236}">
              <a16:creationId xmlns:a16="http://schemas.microsoft.com/office/drawing/2014/main" id="{0D324EC9-CA25-47A8-A08D-31E541EC10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2" name="Text Box 44">
          <a:extLst>
            <a:ext uri="{FF2B5EF4-FFF2-40B4-BE49-F238E27FC236}">
              <a16:creationId xmlns:a16="http://schemas.microsoft.com/office/drawing/2014/main" id="{56AD6F24-C774-4952-9361-9CAB21AF09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3" name="Text Box 45">
          <a:extLst>
            <a:ext uri="{FF2B5EF4-FFF2-40B4-BE49-F238E27FC236}">
              <a16:creationId xmlns:a16="http://schemas.microsoft.com/office/drawing/2014/main" id="{F5C2F095-909C-4580-8C96-1592D60B98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5FC870AF-D472-4FAF-84D9-F4A34713D0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5" name="Text Box 47">
          <a:extLst>
            <a:ext uri="{FF2B5EF4-FFF2-40B4-BE49-F238E27FC236}">
              <a16:creationId xmlns:a16="http://schemas.microsoft.com/office/drawing/2014/main" id="{50E07447-105D-4253-A324-C50889E1C4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6" name="Text Box 48">
          <a:extLst>
            <a:ext uri="{FF2B5EF4-FFF2-40B4-BE49-F238E27FC236}">
              <a16:creationId xmlns:a16="http://schemas.microsoft.com/office/drawing/2014/main" id="{882A510E-3BF3-4CCC-B0A5-8E0C6C7265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7" name="Text Box 49">
          <a:extLst>
            <a:ext uri="{FF2B5EF4-FFF2-40B4-BE49-F238E27FC236}">
              <a16:creationId xmlns:a16="http://schemas.microsoft.com/office/drawing/2014/main" id="{5FC993FE-DDED-4BF2-9440-91BC5DE86E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AC690479-CA10-4C85-95EE-28F5968482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79" name="Text Box 52">
          <a:extLst>
            <a:ext uri="{FF2B5EF4-FFF2-40B4-BE49-F238E27FC236}">
              <a16:creationId xmlns:a16="http://schemas.microsoft.com/office/drawing/2014/main" id="{B473253F-2D8C-476A-B71D-42A13F67D1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0" name="Text Box 53">
          <a:extLst>
            <a:ext uri="{FF2B5EF4-FFF2-40B4-BE49-F238E27FC236}">
              <a16:creationId xmlns:a16="http://schemas.microsoft.com/office/drawing/2014/main" id="{D239D5AD-1213-4426-A578-FB05C74744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1" name="Text Box 55">
          <a:extLst>
            <a:ext uri="{FF2B5EF4-FFF2-40B4-BE49-F238E27FC236}">
              <a16:creationId xmlns:a16="http://schemas.microsoft.com/office/drawing/2014/main" id="{69491FEB-3A7B-4164-8920-A747BB1C36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2" name="Text Box 56">
          <a:extLst>
            <a:ext uri="{FF2B5EF4-FFF2-40B4-BE49-F238E27FC236}">
              <a16:creationId xmlns:a16="http://schemas.microsoft.com/office/drawing/2014/main" id="{FEDC5355-1166-4101-869D-1F717DE7D8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3" name="Text Box 57">
          <a:extLst>
            <a:ext uri="{FF2B5EF4-FFF2-40B4-BE49-F238E27FC236}">
              <a16:creationId xmlns:a16="http://schemas.microsoft.com/office/drawing/2014/main" id="{2861DB69-D916-4DA7-BDB0-A6A323B999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4" name="Text Box 58">
          <a:extLst>
            <a:ext uri="{FF2B5EF4-FFF2-40B4-BE49-F238E27FC236}">
              <a16:creationId xmlns:a16="http://schemas.microsoft.com/office/drawing/2014/main" id="{8810945B-4FCA-4960-8C6C-F01317CAB6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5FAADDDD-75C3-45F7-8B1A-63D9D5944C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6" name="Text Box 60">
          <a:extLst>
            <a:ext uri="{FF2B5EF4-FFF2-40B4-BE49-F238E27FC236}">
              <a16:creationId xmlns:a16="http://schemas.microsoft.com/office/drawing/2014/main" id="{3355E3BE-A8B1-4764-B726-CDE022721D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7" name="Text Box 61">
          <a:extLst>
            <a:ext uri="{FF2B5EF4-FFF2-40B4-BE49-F238E27FC236}">
              <a16:creationId xmlns:a16="http://schemas.microsoft.com/office/drawing/2014/main" id="{FD305AC5-B5C8-4412-8E29-4991D2897A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8" name="Text Box 62">
          <a:extLst>
            <a:ext uri="{FF2B5EF4-FFF2-40B4-BE49-F238E27FC236}">
              <a16:creationId xmlns:a16="http://schemas.microsoft.com/office/drawing/2014/main" id="{C9A55E50-0F47-4EAC-83FB-FA1F20A2FE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3B9CB8A6-CEB9-48CD-ADE2-A55A05CCD9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0" name="Text Box 64">
          <a:extLst>
            <a:ext uri="{FF2B5EF4-FFF2-40B4-BE49-F238E27FC236}">
              <a16:creationId xmlns:a16="http://schemas.microsoft.com/office/drawing/2014/main" id="{FA38AFA2-B4D7-4C0C-B124-966EF243C2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1" name="Text Box 66">
          <a:extLst>
            <a:ext uri="{FF2B5EF4-FFF2-40B4-BE49-F238E27FC236}">
              <a16:creationId xmlns:a16="http://schemas.microsoft.com/office/drawing/2014/main" id="{CC23E477-1CEA-4C86-8F6D-C42E61C0CA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2" name="Text Box 67">
          <a:extLst>
            <a:ext uri="{FF2B5EF4-FFF2-40B4-BE49-F238E27FC236}">
              <a16:creationId xmlns:a16="http://schemas.microsoft.com/office/drawing/2014/main" id="{59BD155B-76C2-4C7D-AD5A-537BD917E6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3" name="Text Box 68">
          <a:extLst>
            <a:ext uri="{FF2B5EF4-FFF2-40B4-BE49-F238E27FC236}">
              <a16:creationId xmlns:a16="http://schemas.microsoft.com/office/drawing/2014/main" id="{0A7E09B3-5ADA-44DE-B6BE-ADADF2F330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4" name="Text Box 69">
          <a:extLst>
            <a:ext uri="{FF2B5EF4-FFF2-40B4-BE49-F238E27FC236}">
              <a16:creationId xmlns:a16="http://schemas.microsoft.com/office/drawing/2014/main" id="{FBF92822-D814-4CFC-9BE9-1F19B78180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5" name="Text Box 70">
          <a:extLst>
            <a:ext uri="{FF2B5EF4-FFF2-40B4-BE49-F238E27FC236}">
              <a16:creationId xmlns:a16="http://schemas.microsoft.com/office/drawing/2014/main" id="{BE71F447-8FFC-445E-AD45-B26CA842F8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6" name="Text Box 71">
          <a:extLst>
            <a:ext uri="{FF2B5EF4-FFF2-40B4-BE49-F238E27FC236}">
              <a16:creationId xmlns:a16="http://schemas.microsoft.com/office/drawing/2014/main" id="{0B74A576-4A8B-4D27-8C0F-E5D5551666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7" name="Text Box 72">
          <a:extLst>
            <a:ext uri="{FF2B5EF4-FFF2-40B4-BE49-F238E27FC236}">
              <a16:creationId xmlns:a16="http://schemas.microsoft.com/office/drawing/2014/main" id="{B259E540-E4C9-49C6-95C6-744CD15A8F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8" name="Text Box 73">
          <a:extLst>
            <a:ext uri="{FF2B5EF4-FFF2-40B4-BE49-F238E27FC236}">
              <a16:creationId xmlns:a16="http://schemas.microsoft.com/office/drawing/2014/main" id="{5D339556-34D7-4CA1-A7CA-788559133B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599" name="Text Box 74">
          <a:extLst>
            <a:ext uri="{FF2B5EF4-FFF2-40B4-BE49-F238E27FC236}">
              <a16:creationId xmlns:a16="http://schemas.microsoft.com/office/drawing/2014/main" id="{D7276D47-45F9-4BF3-BD5A-607BA59B69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0" name="Text Box 75">
          <a:extLst>
            <a:ext uri="{FF2B5EF4-FFF2-40B4-BE49-F238E27FC236}">
              <a16:creationId xmlns:a16="http://schemas.microsoft.com/office/drawing/2014/main" id="{79C0A180-5ABB-415F-8B5D-44C56EB1BD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1" name="Text Box 77">
          <a:extLst>
            <a:ext uri="{FF2B5EF4-FFF2-40B4-BE49-F238E27FC236}">
              <a16:creationId xmlns:a16="http://schemas.microsoft.com/office/drawing/2014/main" id="{45C6564A-BC5C-45EC-A1D3-E7EAFD1314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2" name="Text Box 78">
          <a:extLst>
            <a:ext uri="{FF2B5EF4-FFF2-40B4-BE49-F238E27FC236}">
              <a16:creationId xmlns:a16="http://schemas.microsoft.com/office/drawing/2014/main" id="{D185C41B-AC08-4BFD-B0FC-56AB8D717D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3" name="Text Box 80">
          <a:extLst>
            <a:ext uri="{FF2B5EF4-FFF2-40B4-BE49-F238E27FC236}">
              <a16:creationId xmlns:a16="http://schemas.microsoft.com/office/drawing/2014/main" id="{596AAA6F-0497-469C-BC72-6812414829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4" name="Text Box 81">
          <a:extLst>
            <a:ext uri="{FF2B5EF4-FFF2-40B4-BE49-F238E27FC236}">
              <a16:creationId xmlns:a16="http://schemas.microsoft.com/office/drawing/2014/main" id="{BAE75BE0-0755-4276-8832-773CBD8497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36AEB653-47D6-49C6-B70E-A3F9CA0D69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6" name="Text Box 40">
          <a:extLst>
            <a:ext uri="{FF2B5EF4-FFF2-40B4-BE49-F238E27FC236}">
              <a16:creationId xmlns:a16="http://schemas.microsoft.com/office/drawing/2014/main" id="{8E5CCB9A-05AF-4447-A0D0-8E21069C86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7" name="Text Box 41">
          <a:extLst>
            <a:ext uri="{FF2B5EF4-FFF2-40B4-BE49-F238E27FC236}">
              <a16:creationId xmlns:a16="http://schemas.microsoft.com/office/drawing/2014/main" id="{C663F757-A5AD-41E9-AE03-FE7A953DA1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8" name="Text Box 42">
          <a:extLst>
            <a:ext uri="{FF2B5EF4-FFF2-40B4-BE49-F238E27FC236}">
              <a16:creationId xmlns:a16="http://schemas.microsoft.com/office/drawing/2014/main" id="{75886FF3-D5E1-46F6-95B3-D9146DCD67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09" name="Text Box 43">
          <a:extLst>
            <a:ext uri="{FF2B5EF4-FFF2-40B4-BE49-F238E27FC236}">
              <a16:creationId xmlns:a16="http://schemas.microsoft.com/office/drawing/2014/main" id="{777C1911-A2A3-445D-801E-F8757843E3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0" name="Text Box 44">
          <a:extLst>
            <a:ext uri="{FF2B5EF4-FFF2-40B4-BE49-F238E27FC236}">
              <a16:creationId xmlns:a16="http://schemas.microsoft.com/office/drawing/2014/main" id="{D25391B0-3D81-494B-AE61-B04DB6B3D6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1" name="Text Box 45">
          <a:extLst>
            <a:ext uri="{FF2B5EF4-FFF2-40B4-BE49-F238E27FC236}">
              <a16:creationId xmlns:a16="http://schemas.microsoft.com/office/drawing/2014/main" id="{5DD21180-4D44-4A80-9F7A-912C257C15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CD9FACD6-DE1A-4F73-85C7-3703F5EAF0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3" name="Text Box 47">
          <a:extLst>
            <a:ext uri="{FF2B5EF4-FFF2-40B4-BE49-F238E27FC236}">
              <a16:creationId xmlns:a16="http://schemas.microsoft.com/office/drawing/2014/main" id="{9D30D55D-92D6-434E-B6DA-B0039AD86A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4" name="Text Box 48">
          <a:extLst>
            <a:ext uri="{FF2B5EF4-FFF2-40B4-BE49-F238E27FC236}">
              <a16:creationId xmlns:a16="http://schemas.microsoft.com/office/drawing/2014/main" id="{E00E17EF-B62B-4A8F-9002-3D1DE579E7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5" name="Text Box 55">
          <a:extLst>
            <a:ext uri="{FF2B5EF4-FFF2-40B4-BE49-F238E27FC236}">
              <a16:creationId xmlns:a16="http://schemas.microsoft.com/office/drawing/2014/main" id="{FF84CC76-72C5-4763-9CA6-958D709495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6" name="Text Box 56">
          <a:extLst>
            <a:ext uri="{FF2B5EF4-FFF2-40B4-BE49-F238E27FC236}">
              <a16:creationId xmlns:a16="http://schemas.microsoft.com/office/drawing/2014/main" id="{D4FBD0AB-A8B9-430D-8A7D-C361991F98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7" name="Text Box 57">
          <a:extLst>
            <a:ext uri="{FF2B5EF4-FFF2-40B4-BE49-F238E27FC236}">
              <a16:creationId xmlns:a16="http://schemas.microsoft.com/office/drawing/2014/main" id="{A7335DA6-FE85-4460-8DEC-B1FA813284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8" name="Text Box 58">
          <a:extLst>
            <a:ext uri="{FF2B5EF4-FFF2-40B4-BE49-F238E27FC236}">
              <a16:creationId xmlns:a16="http://schemas.microsoft.com/office/drawing/2014/main" id="{CA0F49FA-4466-4E20-AD00-393AE50B7A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07784DBD-3884-4818-9343-E78578C011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0" name="Text Box 60">
          <a:extLst>
            <a:ext uri="{FF2B5EF4-FFF2-40B4-BE49-F238E27FC236}">
              <a16:creationId xmlns:a16="http://schemas.microsoft.com/office/drawing/2014/main" id="{A7B5634B-6669-4D65-AD0E-A935871387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1" name="Text Box 61">
          <a:extLst>
            <a:ext uri="{FF2B5EF4-FFF2-40B4-BE49-F238E27FC236}">
              <a16:creationId xmlns:a16="http://schemas.microsoft.com/office/drawing/2014/main" id="{48F35C1A-D29E-4B98-8A45-07924DCA44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2" name="Text Box 62">
          <a:extLst>
            <a:ext uri="{FF2B5EF4-FFF2-40B4-BE49-F238E27FC236}">
              <a16:creationId xmlns:a16="http://schemas.microsoft.com/office/drawing/2014/main" id="{A4961D66-B4AC-4E06-A8B3-CE5A557460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3" name="Text Box 63">
          <a:extLst>
            <a:ext uri="{FF2B5EF4-FFF2-40B4-BE49-F238E27FC236}">
              <a16:creationId xmlns:a16="http://schemas.microsoft.com/office/drawing/2014/main" id="{74313D8D-2134-4511-AF3A-E498C4B82E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4" name="Text Box 64">
          <a:extLst>
            <a:ext uri="{FF2B5EF4-FFF2-40B4-BE49-F238E27FC236}">
              <a16:creationId xmlns:a16="http://schemas.microsoft.com/office/drawing/2014/main" id="{05A8CF8D-BD86-4211-9141-87B757B93F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5" name="Text Box 66">
          <a:extLst>
            <a:ext uri="{FF2B5EF4-FFF2-40B4-BE49-F238E27FC236}">
              <a16:creationId xmlns:a16="http://schemas.microsoft.com/office/drawing/2014/main" id="{4594565B-818A-425E-AFD0-40CAD20BF1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6" name="Text Box 67">
          <a:extLst>
            <a:ext uri="{FF2B5EF4-FFF2-40B4-BE49-F238E27FC236}">
              <a16:creationId xmlns:a16="http://schemas.microsoft.com/office/drawing/2014/main" id="{D80A65D1-61BA-48AC-94F4-C00D1DFE45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7" name="Text Box 68">
          <a:extLst>
            <a:ext uri="{FF2B5EF4-FFF2-40B4-BE49-F238E27FC236}">
              <a16:creationId xmlns:a16="http://schemas.microsoft.com/office/drawing/2014/main" id="{91E49B18-50FC-4168-B71E-26F6E47F60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8" name="Text Box 69">
          <a:extLst>
            <a:ext uri="{FF2B5EF4-FFF2-40B4-BE49-F238E27FC236}">
              <a16:creationId xmlns:a16="http://schemas.microsoft.com/office/drawing/2014/main" id="{2114979F-B9F0-4640-B506-F2A2770823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29" name="Text Box 70">
          <a:extLst>
            <a:ext uri="{FF2B5EF4-FFF2-40B4-BE49-F238E27FC236}">
              <a16:creationId xmlns:a16="http://schemas.microsoft.com/office/drawing/2014/main" id="{76B3CC92-73B1-4E6D-83AE-27463C828A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0" name="Text Box 71">
          <a:extLst>
            <a:ext uri="{FF2B5EF4-FFF2-40B4-BE49-F238E27FC236}">
              <a16:creationId xmlns:a16="http://schemas.microsoft.com/office/drawing/2014/main" id="{9B62F669-4EED-4C6B-BE2D-F59E540BCC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1" name="Text Box 72">
          <a:extLst>
            <a:ext uri="{FF2B5EF4-FFF2-40B4-BE49-F238E27FC236}">
              <a16:creationId xmlns:a16="http://schemas.microsoft.com/office/drawing/2014/main" id="{1734FB0E-1355-42BB-9C86-E127EE551B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2" name="Text Box 73">
          <a:extLst>
            <a:ext uri="{FF2B5EF4-FFF2-40B4-BE49-F238E27FC236}">
              <a16:creationId xmlns:a16="http://schemas.microsoft.com/office/drawing/2014/main" id="{66D649C1-DC57-4296-9FB6-D9858873A6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3" name="Text Box 74">
          <a:extLst>
            <a:ext uri="{FF2B5EF4-FFF2-40B4-BE49-F238E27FC236}">
              <a16:creationId xmlns:a16="http://schemas.microsoft.com/office/drawing/2014/main" id="{50F30A68-2438-4912-9600-A3E3458C76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4" name="Text Box 75">
          <a:extLst>
            <a:ext uri="{FF2B5EF4-FFF2-40B4-BE49-F238E27FC236}">
              <a16:creationId xmlns:a16="http://schemas.microsoft.com/office/drawing/2014/main" id="{64F7509B-04AE-4250-971B-0673AB65E6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5" name="Text Box 77">
          <a:extLst>
            <a:ext uri="{FF2B5EF4-FFF2-40B4-BE49-F238E27FC236}">
              <a16:creationId xmlns:a16="http://schemas.microsoft.com/office/drawing/2014/main" id="{09697EBA-8CED-4556-9658-B75CE5FB18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6" name="Text Box 78">
          <a:extLst>
            <a:ext uri="{FF2B5EF4-FFF2-40B4-BE49-F238E27FC236}">
              <a16:creationId xmlns:a16="http://schemas.microsoft.com/office/drawing/2014/main" id="{0EEB826F-08E2-4111-B2F7-DB5B3AF962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7" name="Text Box 80">
          <a:extLst>
            <a:ext uri="{FF2B5EF4-FFF2-40B4-BE49-F238E27FC236}">
              <a16:creationId xmlns:a16="http://schemas.microsoft.com/office/drawing/2014/main" id="{F25F26F5-8987-41FA-9E72-CBBBF51C62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8" name="Text Box 81">
          <a:extLst>
            <a:ext uri="{FF2B5EF4-FFF2-40B4-BE49-F238E27FC236}">
              <a16:creationId xmlns:a16="http://schemas.microsoft.com/office/drawing/2014/main" id="{865A8E6E-E15A-4658-9CD2-1123317D35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F7A21A6C-119F-48DC-9B9B-907B984631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0" name="Text Box 40">
          <a:extLst>
            <a:ext uri="{FF2B5EF4-FFF2-40B4-BE49-F238E27FC236}">
              <a16:creationId xmlns:a16="http://schemas.microsoft.com/office/drawing/2014/main" id="{1A2A0250-09DB-4B7A-8427-BFF6A33FAC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10539D15-56D7-42BF-8DEB-5FFE624F83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2" name="Text Box 42">
          <a:extLst>
            <a:ext uri="{FF2B5EF4-FFF2-40B4-BE49-F238E27FC236}">
              <a16:creationId xmlns:a16="http://schemas.microsoft.com/office/drawing/2014/main" id="{BEF93702-C3F2-4E8B-BD34-03F64F3F98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3" name="Text Box 43">
          <a:extLst>
            <a:ext uri="{FF2B5EF4-FFF2-40B4-BE49-F238E27FC236}">
              <a16:creationId xmlns:a16="http://schemas.microsoft.com/office/drawing/2014/main" id="{FB157199-5FD4-45DF-ABD4-4E616FB072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4" name="Text Box 44">
          <a:extLst>
            <a:ext uri="{FF2B5EF4-FFF2-40B4-BE49-F238E27FC236}">
              <a16:creationId xmlns:a16="http://schemas.microsoft.com/office/drawing/2014/main" id="{9B6B9D31-92B3-4785-A73B-82B411ECDC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5" name="Text Box 45">
          <a:extLst>
            <a:ext uri="{FF2B5EF4-FFF2-40B4-BE49-F238E27FC236}">
              <a16:creationId xmlns:a16="http://schemas.microsoft.com/office/drawing/2014/main" id="{D91BF39A-086A-400F-A74A-B38389EF68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D247DECA-75C1-4745-A28A-CB82F31002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7" name="Text Box 47">
          <a:extLst>
            <a:ext uri="{FF2B5EF4-FFF2-40B4-BE49-F238E27FC236}">
              <a16:creationId xmlns:a16="http://schemas.microsoft.com/office/drawing/2014/main" id="{85B64781-4AF8-4F50-8764-692357B4C4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8" name="Text Box 48">
          <a:extLst>
            <a:ext uri="{FF2B5EF4-FFF2-40B4-BE49-F238E27FC236}">
              <a16:creationId xmlns:a16="http://schemas.microsoft.com/office/drawing/2014/main" id="{C1C9A6D5-4C36-46BD-9263-516ACA368E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49" name="Text Box 55">
          <a:extLst>
            <a:ext uri="{FF2B5EF4-FFF2-40B4-BE49-F238E27FC236}">
              <a16:creationId xmlns:a16="http://schemas.microsoft.com/office/drawing/2014/main" id="{1C63968E-8E9E-4E81-9AD8-82957DA4E4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0" name="Text Box 56">
          <a:extLst>
            <a:ext uri="{FF2B5EF4-FFF2-40B4-BE49-F238E27FC236}">
              <a16:creationId xmlns:a16="http://schemas.microsoft.com/office/drawing/2014/main" id="{78DF0C3F-E62F-430E-8982-EB369BCCA7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1" name="Text Box 57">
          <a:extLst>
            <a:ext uri="{FF2B5EF4-FFF2-40B4-BE49-F238E27FC236}">
              <a16:creationId xmlns:a16="http://schemas.microsoft.com/office/drawing/2014/main" id="{07B0D3C8-8433-4EB3-A634-3219AD0A90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2" name="Text Box 58">
          <a:extLst>
            <a:ext uri="{FF2B5EF4-FFF2-40B4-BE49-F238E27FC236}">
              <a16:creationId xmlns:a16="http://schemas.microsoft.com/office/drawing/2014/main" id="{5D414439-0E74-45E3-B35D-5B9F5BD6EE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3D0C0557-02E0-4D62-8753-0D9426C112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4" name="Text Box 60">
          <a:extLst>
            <a:ext uri="{FF2B5EF4-FFF2-40B4-BE49-F238E27FC236}">
              <a16:creationId xmlns:a16="http://schemas.microsoft.com/office/drawing/2014/main" id="{A1661D55-CD1B-4AFB-8D92-4C5F525C36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5" name="Text Box 61">
          <a:extLst>
            <a:ext uri="{FF2B5EF4-FFF2-40B4-BE49-F238E27FC236}">
              <a16:creationId xmlns:a16="http://schemas.microsoft.com/office/drawing/2014/main" id="{37CCDA5A-09AF-4361-BC36-C218C8E146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6" name="Text Box 62">
          <a:extLst>
            <a:ext uri="{FF2B5EF4-FFF2-40B4-BE49-F238E27FC236}">
              <a16:creationId xmlns:a16="http://schemas.microsoft.com/office/drawing/2014/main" id="{FB040D1E-6028-41E5-A3B8-D9F2B49474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A39AC2F0-402D-4C6D-8B60-3D3CC02C3B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8" name="Text Box 64">
          <a:extLst>
            <a:ext uri="{FF2B5EF4-FFF2-40B4-BE49-F238E27FC236}">
              <a16:creationId xmlns:a16="http://schemas.microsoft.com/office/drawing/2014/main" id="{F7E7FCA7-2DB9-4001-ACA3-BA04E122F8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59" name="Text Box 66">
          <a:extLst>
            <a:ext uri="{FF2B5EF4-FFF2-40B4-BE49-F238E27FC236}">
              <a16:creationId xmlns:a16="http://schemas.microsoft.com/office/drawing/2014/main" id="{2EDB9676-B907-4856-ADF9-A45CECADA3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0" name="Text Box 67">
          <a:extLst>
            <a:ext uri="{FF2B5EF4-FFF2-40B4-BE49-F238E27FC236}">
              <a16:creationId xmlns:a16="http://schemas.microsoft.com/office/drawing/2014/main" id="{C40646F0-779C-4438-9A0B-4C33EF7346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1" name="Text Box 68">
          <a:extLst>
            <a:ext uri="{FF2B5EF4-FFF2-40B4-BE49-F238E27FC236}">
              <a16:creationId xmlns:a16="http://schemas.microsoft.com/office/drawing/2014/main" id="{F72FF7BC-1890-4E40-B744-C6BA9B54D8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2" name="Text Box 69">
          <a:extLst>
            <a:ext uri="{FF2B5EF4-FFF2-40B4-BE49-F238E27FC236}">
              <a16:creationId xmlns:a16="http://schemas.microsoft.com/office/drawing/2014/main" id="{F584A657-7854-4959-837C-313D5F4CAC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3" name="Text Box 70">
          <a:extLst>
            <a:ext uri="{FF2B5EF4-FFF2-40B4-BE49-F238E27FC236}">
              <a16:creationId xmlns:a16="http://schemas.microsoft.com/office/drawing/2014/main" id="{A5584A43-68C7-4035-96B0-1D44BA3F74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4" name="Text Box 71">
          <a:extLst>
            <a:ext uri="{FF2B5EF4-FFF2-40B4-BE49-F238E27FC236}">
              <a16:creationId xmlns:a16="http://schemas.microsoft.com/office/drawing/2014/main" id="{F4340B79-7C90-4F79-807F-A6FF0B5AFB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5" name="Text Box 72">
          <a:extLst>
            <a:ext uri="{FF2B5EF4-FFF2-40B4-BE49-F238E27FC236}">
              <a16:creationId xmlns:a16="http://schemas.microsoft.com/office/drawing/2014/main" id="{2FC184F9-854C-4280-A961-520ED9779B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6" name="Text Box 73">
          <a:extLst>
            <a:ext uri="{FF2B5EF4-FFF2-40B4-BE49-F238E27FC236}">
              <a16:creationId xmlns:a16="http://schemas.microsoft.com/office/drawing/2014/main" id="{822DC5BF-EFFC-4D90-ABDB-5AB8403B68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7" name="Text Box 74">
          <a:extLst>
            <a:ext uri="{FF2B5EF4-FFF2-40B4-BE49-F238E27FC236}">
              <a16:creationId xmlns:a16="http://schemas.microsoft.com/office/drawing/2014/main" id="{B260DD7A-7D4D-4DA3-834B-CFC973AD92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8" name="Text Box 75">
          <a:extLst>
            <a:ext uri="{FF2B5EF4-FFF2-40B4-BE49-F238E27FC236}">
              <a16:creationId xmlns:a16="http://schemas.microsoft.com/office/drawing/2014/main" id="{D3AFEB09-39D7-4FD8-A23C-893DAFC93C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69" name="Text Box 77">
          <a:extLst>
            <a:ext uri="{FF2B5EF4-FFF2-40B4-BE49-F238E27FC236}">
              <a16:creationId xmlns:a16="http://schemas.microsoft.com/office/drawing/2014/main" id="{44EE7AF9-D428-4521-83A8-0385C702E8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0" name="Text Box 78">
          <a:extLst>
            <a:ext uri="{FF2B5EF4-FFF2-40B4-BE49-F238E27FC236}">
              <a16:creationId xmlns:a16="http://schemas.microsoft.com/office/drawing/2014/main" id="{8AF1D0D3-1043-45AF-87E1-DAC3544920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1" name="Text Box 80">
          <a:extLst>
            <a:ext uri="{FF2B5EF4-FFF2-40B4-BE49-F238E27FC236}">
              <a16:creationId xmlns:a16="http://schemas.microsoft.com/office/drawing/2014/main" id="{E48F9533-C02F-49EF-95E5-F06B8B17BB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2" name="Text Box 81">
          <a:extLst>
            <a:ext uri="{FF2B5EF4-FFF2-40B4-BE49-F238E27FC236}">
              <a16:creationId xmlns:a16="http://schemas.microsoft.com/office/drawing/2014/main" id="{2FC05C15-EE9F-4C02-A438-E0500CD8BE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CA2B08B6-C54D-4C25-B65D-9D68657576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4" name="Text Box 40">
          <a:extLst>
            <a:ext uri="{FF2B5EF4-FFF2-40B4-BE49-F238E27FC236}">
              <a16:creationId xmlns:a16="http://schemas.microsoft.com/office/drawing/2014/main" id="{37FAAD88-F532-4F44-A742-821D0379D1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5" name="Text Box 41">
          <a:extLst>
            <a:ext uri="{FF2B5EF4-FFF2-40B4-BE49-F238E27FC236}">
              <a16:creationId xmlns:a16="http://schemas.microsoft.com/office/drawing/2014/main" id="{7A96F157-A698-4788-9D15-575347F7FD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6" name="Text Box 42">
          <a:extLst>
            <a:ext uri="{FF2B5EF4-FFF2-40B4-BE49-F238E27FC236}">
              <a16:creationId xmlns:a16="http://schemas.microsoft.com/office/drawing/2014/main" id="{008115CE-7A03-45D9-875C-4513EBE057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7" name="Text Box 43">
          <a:extLst>
            <a:ext uri="{FF2B5EF4-FFF2-40B4-BE49-F238E27FC236}">
              <a16:creationId xmlns:a16="http://schemas.microsoft.com/office/drawing/2014/main" id="{5A039A5A-6A0F-471A-B8E1-FD63E9DFB4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8" name="Text Box 44">
          <a:extLst>
            <a:ext uri="{FF2B5EF4-FFF2-40B4-BE49-F238E27FC236}">
              <a16:creationId xmlns:a16="http://schemas.microsoft.com/office/drawing/2014/main" id="{C5A0EAEF-08FF-4BD0-839E-2C0154AA7D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79" name="Text Box 45">
          <a:extLst>
            <a:ext uri="{FF2B5EF4-FFF2-40B4-BE49-F238E27FC236}">
              <a16:creationId xmlns:a16="http://schemas.microsoft.com/office/drawing/2014/main" id="{2119AD00-E592-43A3-B361-1B0764E079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0" name="Text Box 46">
          <a:extLst>
            <a:ext uri="{FF2B5EF4-FFF2-40B4-BE49-F238E27FC236}">
              <a16:creationId xmlns:a16="http://schemas.microsoft.com/office/drawing/2014/main" id="{335ACBDF-F878-49A0-BBC5-C5C72A29B4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1" name="Text Box 47">
          <a:extLst>
            <a:ext uri="{FF2B5EF4-FFF2-40B4-BE49-F238E27FC236}">
              <a16:creationId xmlns:a16="http://schemas.microsoft.com/office/drawing/2014/main" id="{94923AE3-63BA-4217-9F3E-A83469147F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2" name="Text Box 48">
          <a:extLst>
            <a:ext uri="{FF2B5EF4-FFF2-40B4-BE49-F238E27FC236}">
              <a16:creationId xmlns:a16="http://schemas.microsoft.com/office/drawing/2014/main" id="{0D6B57DF-A239-4102-AD13-009B6BBD63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3" name="Text Box 55">
          <a:extLst>
            <a:ext uri="{FF2B5EF4-FFF2-40B4-BE49-F238E27FC236}">
              <a16:creationId xmlns:a16="http://schemas.microsoft.com/office/drawing/2014/main" id="{DAF558BA-7FCE-43CE-9FEE-9F98B46786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4" name="Text Box 56">
          <a:extLst>
            <a:ext uri="{FF2B5EF4-FFF2-40B4-BE49-F238E27FC236}">
              <a16:creationId xmlns:a16="http://schemas.microsoft.com/office/drawing/2014/main" id="{DBFD4718-15CD-4119-AD43-ADBF2A1779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5" name="Text Box 57">
          <a:extLst>
            <a:ext uri="{FF2B5EF4-FFF2-40B4-BE49-F238E27FC236}">
              <a16:creationId xmlns:a16="http://schemas.microsoft.com/office/drawing/2014/main" id="{3F72C466-6D18-42CA-B138-1610672A23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6" name="Text Box 58">
          <a:extLst>
            <a:ext uri="{FF2B5EF4-FFF2-40B4-BE49-F238E27FC236}">
              <a16:creationId xmlns:a16="http://schemas.microsoft.com/office/drawing/2014/main" id="{2E6CACD9-981F-4E84-A6AD-C15386D707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58A58301-8494-4E4E-BEC6-2FC97A956F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8" name="Text Box 60">
          <a:extLst>
            <a:ext uri="{FF2B5EF4-FFF2-40B4-BE49-F238E27FC236}">
              <a16:creationId xmlns:a16="http://schemas.microsoft.com/office/drawing/2014/main" id="{D7FD6EA7-A5CB-48A3-9B5E-2878AF768E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89" name="Text Box 61">
          <a:extLst>
            <a:ext uri="{FF2B5EF4-FFF2-40B4-BE49-F238E27FC236}">
              <a16:creationId xmlns:a16="http://schemas.microsoft.com/office/drawing/2014/main" id="{3E61C2EF-107B-4BAB-993A-28E0EB736B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0" name="Text Box 62">
          <a:extLst>
            <a:ext uri="{FF2B5EF4-FFF2-40B4-BE49-F238E27FC236}">
              <a16:creationId xmlns:a16="http://schemas.microsoft.com/office/drawing/2014/main" id="{89F0A4B7-8432-429F-A9C4-25E261582D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1" name="Text Box 63">
          <a:extLst>
            <a:ext uri="{FF2B5EF4-FFF2-40B4-BE49-F238E27FC236}">
              <a16:creationId xmlns:a16="http://schemas.microsoft.com/office/drawing/2014/main" id="{A612C101-5BA9-4769-98D4-BED5A04F00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2" name="Text Box 64">
          <a:extLst>
            <a:ext uri="{FF2B5EF4-FFF2-40B4-BE49-F238E27FC236}">
              <a16:creationId xmlns:a16="http://schemas.microsoft.com/office/drawing/2014/main" id="{E2C9E82A-38FD-45A0-8C52-50B9FF4C74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3" name="Text Box 66">
          <a:extLst>
            <a:ext uri="{FF2B5EF4-FFF2-40B4-BE49-F238E27FC236}">
              <a16:creationId xmlns:a16="http://schemas.microsoft.com/office/drawing/2014/main" id="{96FB8105-B0A6-46C8-8A12-5F4400DC58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4" name="Text Box 67">
          <a:extLst>
            <a:ext uri="{FF2B5EF4-FFF2-40B4-BE49-F238E27FC236}">
              <a16:creationId xmlns:a16="http://schemas.microsoft.com/office/drawing/2014/main" id="{FDBA1CA7-4230-4CCB-A596-D541C2CF70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5" name="Text Box 68">
          <a:extLst>
            <a:ext uri="{FF2B5EF4-FFF2-40B4-BE49-F238E27FC236}">
              <a16:creationId xmlns:a16="http://schemas.microsoft.com/office/drawing/2014/main" id="{141AB68E-98AB-465F-9A75-31E60BCB79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6" name="Text Box 69">
          <a:extLst>
            <a:ext uri="{FF2B5EF4-FFF2-40B4-BE49-F238E27FC236}">
              <a16:creationId xmlns:a16="http://schemas.microsoft.com/office/drawing/2014/main" id="{20A21735-576B-4E7A-BABC-D39C86B6E8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7" name="Text Box 70">
          <a:extLst>
            <a:ext uri="{FF2B5EF4-FFF2-40B4-BE49-F238E27FC236}">
              <a16:creationId xmlns:a16="http://schemas.microsoft.com/office/drawing/2014/main" id="{66DE9522-DAFC-4457-9C35-93E5C68583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8" name="Text Box 71">
          <a:extLst>
            <a:ext uri="{FF2B5EF4-FFF2-40B4-BE49-F238E27FC236}">
              <a16:creationId xmlns:a16="http://schemas.microsoft.com/office/drawing/2014/main" id="{4E42D340-AE34-4949-85C7-DAFD0F1CAD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699" name="Text Box 72">
          <a:extLst>
            <a:ext uri="{FF2B5EF4-FFF2-40B4-BE49-F238E27FC236}">
              <a16:creationId xmlns:a16="http://schemas.microsoft.com/office/drawing/2014/main" id="{6DF90407-2842-4648-AA2E-B8AA773377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0" name="Text Box 73">
          <a:extLst>
            <a:ext uri="{FF2B5EF4-FFF2-40B4-BE49-F238E27FC236}">
              <a16:creationId xmlns:a16="http://schemas.microsoft.com/office/drawing/2014/main" id="{4D9A4EAB-AFB3-4265-8B90-21FA9B33AC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1" name="Text Box 74">
          <a:extLst>
            <a:ext uri="{FF2B5EF4-FFF2-40B4-BE49-F238E27FC236}">
              <a16:creationId xmlns:a16="http://schemas.microsoft.com/office/drawing/2014/main" id="{9D4A2A5E-0033-4DE5-8466-5F664016BD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2" name="Text Box 75">
          <a:extLst>
            <a:ext uri="{FF2B5EF4-FFF2-40B4-BE49-F238E27FC236}">
              <a16:creationId xmlns:a16="http://schemas.microsoft.com/office/drawing/2014/main" id="{17B4B9F1-02F2-4E9F-8F12-B3792EAD4A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3" name="Text Box 77">
          <a:extLst>
            <a:ext uri="{FF2B5EF4-FFF2-40B4-BE49-F238E27FC236}">
              <a16:creationId xmlns:a16="http://schemas.microsoft.com/office/drawing/2014/main" id="{E591ACB6-D824-40C3-815E-09DD7F3306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4" name="Text Box 78">
          <a:extLst>
            <a:ext uri="{FF2B5EF4-FFF2-40B4-BE49-F238E27FC236}">
              <a16:creationId xmlns:a16="http://schemas.microsoft.com/office/drawing/2014/main" id="{13C2B39D-4AAC-45F8-B62B-C959EE4ABB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5" name="Text Box 80">
          <a:extLst>
            <a:ext uri="{FF2B5EF4-FFF2-40B4-BE49-F238E27FC236}">
              <a16:creationId xmlns:a16="http://schemas.microsoft.com/office/drawing/2014/main" id="{D6840EE8-DFD1-43A8-8646-DCF7218EB6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6" name="Text Box 8">
          <a:extLst>
            <a:ext uri="{FF2B5EF4-FFF2-40B4-BE49-F238E27FC236}">
              <a16:creationId xmlns:a16="http://schemas.microsoft.com/office/drawing/2014/main" id="{1EDA1294-4D5B-45E3-B1ED-6D4251E88C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82CD0B37-6105-4223-9D77-214694D1C1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8" name="Text Box 10">
          <a:extLst>
            <a:ext uri="{FF2B5EF4-FFF2-40B4-BE49-F238E27FC236}">
              <a16:creationId xmlns:a16="http://schemas.microsoft.com/office/drawing/2014/main" id="{A0DA3EAF-ED71-4347-B6E3-4ED0D51C59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09" name="Text Box 11">
          <a:extLst>
            <a:ext uri="{FF2B5EF4-FFF2-40B4-BE49-F238E27FC236}">
              <a16:creationId xmlns:a16="http://schemas.microsoft.com/office/drawing/2014/main" id="{C4848D66-FB65-44D8-A41D-85E87CB218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82F03277-D431-497E-A19E-4B4962F658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1" name="Text Box 49">
          <a:extLst>
            <a:ext uri="{FF2B5EF4-FFF2-40B4-BE49-F238E27FC236}">
              <a16:creationId xmlns:a16="http://schemas.microsoft.com/office/drawing/2014/main" id="{5F18BD20-41CC-4B43-AF83-0EA5E0DA08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2" name="Text Box 50">
          <a:extLst>
            <a:ext uri="{FF2B5EF4-FFF2-40B4-BE49-F238E27FC236}">
              <a16:creationId xmlns:a16="http://schemas.microsoft.com/office/drawing/2014/main" id="{9BCFCAA0-9B1B-4006-BCB7-1F6156E8E9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7BDB0C01-276E-406C-BD8A-9F2ECD1ACC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C49A67E4-CC98-453F-B34B-A263FE2285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AF1CD36D-3228-47D9-863C-FBF36161A9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6" name="Text Box 40">
          <a:extLst>
            <a:ext uri="{FF2B5EF4-FFF2-40B4-BE49-F238E27FC236}">
              <a16:creationId xmlns:a16="http://schemas.microsoft.com/office/drawing/2014/main" id="{D116559A-7B06-443D-B996-A5100C19C4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0D44254F-87DD-49FF-8419-8BEEF0CE7F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8" name="Text Box 42">
          <a:extLst>
            <a:ext uri="{FF2B5EF4-FFF2-40B4-BE49-F238E27FC236}">
              <a16:creationId xmlns:a16="http://schemas.microsoft.com/office/drawing/2014/main" id="{86196350-44B1-4EF3-B33B-A480649A59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61FDA1A1-575D-4051-A2C1-F43A561A30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0" name="Text Box 44">
          <a:extLst>
            <a:ext uri="{FF2B5EF4-FFF2-40B4-BE49-F238E27FC236}">
              <a16:creationId xmlns:a16="http://schemas.microsoft.com/office/drawing/2014/main" id="{EBFB22ED-0984-4996-8688-4D0D728829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1" name="Text Box 45">
          <a:extLst>
            <a:ext uri="{FF2B5EF4-FFF2-40B4-BE49-F238E27FC236}">
              <a16:creationId xmlns:a16="http://schemas.microsoft.com/office/drawing/2014/main" id="{A43EED61-1568-49A6-8FDA-7F5A474D80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93CB5842-AF5D-4929-A4FD-E145BDC909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3" name="Text Box 47">
          <a:extLst>
            <a:ext uri="{FF2B5EF4-FFF2-40B4-BE49-F238E27FC236}">
              <a16:creationId xmlns:a16="http://schemas.microsoft.com/office/drawing/2014/main" id="{5D2DD3CB-24DA-48A6-B1E5-F88F851789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4" name="Text Box 48">
          <a:extLst>
            <a:ext uri="{FF2B5EF4-FFF2-40B4-BE49-F238E27FC236}">
              <a16:creationId xmlns:a16="http://schemas.microsoft.com/office/drawing/2014/main" id="{DA86B8AB-712C-4AEE-A6A0-689C7D0CFE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5" name="Text Box 55">
          <a:extLst>
            <a:ext uri="{FF2B5EF4-FFF2-40B4-BE49-F238E27FC236}">
              <a16:creationId xmlns:a16="http://schemas.microsoft.com/office/drawing/2014/main" id="{A399B8A2-9B54-4F82-BB21-E6E14DCD08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6" name="Text Box 56">
          <a:extLst>
            <a:ext uri="{FF2B5EF4-FFF2-40B4-BE49-F238E27FC236}">
              <a16:creationId xmlns:a16="http://schemas.microsoft.com/office/drawing/2014/main" id="{461218A6-F5AF-41EA-998F-68E7C41550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7" name="Text Box 57">
          <a:extLst>
            <a:ext uri="{FF2B5EF4-FFF2-40B4-BE49-F238E27FC236}">
              <a16:creationId xmlns:a16="http://schemas.microsoft.com/office/drawing/2014/main" id="{0A6C8D24-ECBA-4BE5-976F-03FDE11F3E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8" name="Text Box 58">
          <a:extLst>
            <a:ext uri="{FF2B5EF4-FFF2-40B4-BE49-F238E27FC236}">
              <a16:creationId xmlns:a16="http://schemas.microsoft.com/office/drawing/2014/main" id="{56C79223-C821-4452-8615-0C73E3091B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29" name="Text Box 59">
          <a:extLst>
            <a:ext uri="{FF2B5EF4-FFF2-40B4-BE49-F238E27FC236}">
              <a16:creationId xmlns:a16="http://schemas.microsoft.com/office/drawing/2014/main" id="{A05730EC-4B5F-4E3A-B4E5-B259CDB13B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0" name="Text Box 60">
          <a:extLst>
            <a:ext uri="{FF2B5EF4-FFF2-40B4-BE49-F238E27FC236}">
              <a16:creationId xmlns:a16="http://schemas.microsoft.com/office/drawing/2014/main" id="{D4CA226B-6724-49C8-B34F-F127EF25FC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1" name="Text Box 61">
          <a:extLst>
            <a:ext uri="{FF2B5EF4-FFF2-40B4-BE49-F238E27FC236}">
              <a16:creationId xmlns:a16="http://schemas.microsoft.com/office/drawing/2014/main" id="{7EC939C5-5C1F-4785-8A82-0A0E07CFB0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2" name="Text Box 62">
          <a:extLst>
            <a:ext uri="{FF2B5EF4-FFF2-40B4-BE49-F238E27FC236}">
              <a16:creationId xmlns:a16="http://schemas.microsoft.com/office/drawing/2014/main" id="{EA0CBBBC-4DBA-4BF0-AD4A-F54D6D3D82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837115AE-376D-4783-882E-3AA10A72D3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4" name="Text Box 64">
          <a:extLst>
            <a:ext uri="{FF2B5EF4-FFF2-40B4-BE49-F238E27FC236}">
              <a16:creationId xmlns:a16="http://schemas.microsoft.com/office/drawing/2014/main" id="{8C49377A-222F-4CAC-BAD8-247129B404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B41C1A9E-BC7B-4ECF-B9F1-4D22523812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CEBACC2C-72FF-44D9-B024-2C7132C13B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B75E22FE-5834-46B4-B7EE-FC84A4CE0D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83D4B3F0-33EC-4421-B16C-3DB1B0DA42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8A83BEC5-EA00-47E6-A6FC-581871F28B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03195BE1-7FB9-44C4-809E-60DB4C2C33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8C6CC535-03B2-4D2D-8A7C-AC579B59EB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5B18800A-9A25-456E-9252-1C2528C799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F3D210DC-B2C1-45C4-BD6C-0FDE5FFAE0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1C6F1A0F-20BC-41A2-A37B-17DF549C07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5" name="Text Box 77">
          <a:extLst>
            <a:ext uri="{FF2B5EF4-FFF2-40B4-BE49-F238E27FC236}">
              <a16:creationId xmlns:a16="http://schemas.microsoft.com/office/drawing/2014/main" id="{A681187F-2116-47A0-AE54-E37DA87B7DA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6" name="Text Box 78">
          <a:extLst>
            <a:ext uri="{FF2B5EF4-FFF2-40B4-BE49-F238E27FC236}">
              <a16:creationId xmlns:a16="http://schemas.microsoft.com/office/drawing/2014/main" id="{BF525602-65C7-4B66-B136-6FC77F0AF0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7" name="Text Box 80">
          <a:extLst>
            <a:ext uri="{FF2B5EF4-FFF2-40B4-BE49-F238E27FC236}">
              <a16:creationId xmlns:a16="http://schemas.microsoft.com/office/drawing/2014/main" id="{96D8D2C5-F4C0-4BC4-B23C-8012D77D66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8" name="Text Box 81">
          <a:extLst>
            <a:ext uri="{FF2B5EF4-FFF2-40B4-BE49-F238E27FC236}">
              <a16:creationId xmlns:a16="http://schemas.microsoft.com/office/drawing/2014/main" id="{02F9D23A-5B89-4CC5-BF34-4B6002C67D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794519CA-0EFE-4E95-A249-3F2F751C54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0" name="Text Box 40">
          <a:extLst>
            <a:ext uri="{FF2B5EF4-FFF2-40B4-BE49-F238E27FC236}">
              <a16:creationId xmlns:a16="http://schemas.microsoft.com/office/drawing/2014/main" id="{A0FB3439-FFE6-4EBD-BBDF-1EF34A9BF0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1" name="Text Box 41">
          <a:extLst>
            <a:ext uri="{FF2B5EF4-FFF2-40B4-BE49-F238E27FC236}">
              <a16:creationId xmlns:a16="http://schemas.microsoft.com/office/drawing/2014/main" id="{5090D40F-AB2C-43AE-A0A7-F542D39F00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2" name="Text Box 42">
          <a:extLst>
            <a:ext uri="{FF2B5EF4-FFF2-40B4-BE49-F238E27FC236}">
              <a16:creationId xmlns:a16="http://schemas.microsoft.com/office/drawing/2014/main" id="{D4D119F0-AF06-4B02-B01C-A29259A2E2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3" name="Text Box 43">
          <a:extLst>
            <a:ext uri="{FF2B5EF4-FFF2-40B4-BE49-F238E27FC236}">
              <a16:creationId xmlns:a16="http://schemas.microsoft.com/office/drawing/2014/main" id="{66BBE53E-C66B-4C4C-9AFA-68DBCD77F0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4" name="Text Box 44">
          <a:extLst>
            <a:ext uri="{FF2B5EF4-FFF2-40B4-BE49-F238E27FC236}">
              <a16:creationId xmlns:a16="http://schemas.microsoft.com/office/drawing/2014/main" id="{655FC58C-8996-400D-B992-C4A7797827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5" name="Text Box 45">
          <a:extLst>
            <a:ext uri="{FF2B5EF4-FFF2-40B4-BE49-F238E27FC236}">
              <a16:creationId xmlns:a16="http://schemas.microsoft.com/office/drawing/2014/main" id="{61FB4CA9-42B0-4B84-B565-D13B362607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6" name="Text Box 46">
          <a:extLst>
            <a:ext uri="{FF2B5EF4-FFF2-40B4-BE49-F238E27FC236}">
              <a16:creationId xmlns:a16="http://schemas.microsoft.com/office/drawing/2014/main" id="{A4404876-2BE6-46E5-A3C6-0D775089F6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7" name="Text Box 47">
          <a:extLst>
            <a:ext uri="{FF2B5EF4-FFF2-40B4-BE49-F238E27FC236}">
              <a16:creationId xmlns:a16="http://schemas.microsoft.com/office/drawing/2014/main" id="{7632C52C-15A1-4719-9678-FAC2A62E8C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8" name="Text Box 48">
          <a:extLst>
            <a:ext uri="{FF2B5EF4-FFF2-40B4-BE49-F238E27FC236}">
              <a16:creationId xmlns:a16="http://schemas.microsoft.com/office/drawing/2014/main" id="{AE133753-66F9-486B-B06E-6ED446F28F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59" name="Text Box 55">
          <a:extLst>
            <a:ext uri="{FF2B5EF4-FFF2-40B4-BE49-F238E27FC236}">
              <a16:creationId xmlns:a16="http://schemas.microsoft.com/office/drawing/2014/main" id="{A256A1FC-1F20-4CC5-A180-5AFEDF7540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0" name="Text Box 56">
          <a:extLst>
            <a:ext uri="{FF2B5EF4-FFF2-40B4-BE49-F238E27FC236}">
              <a16:creationId xmlns:a16="http://schemas.microsoft.com/office/drawing/2014/main" id="{AB608E89-FB33-47C5-9D60-D866EA80F9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1" name="Text Box 57">
          <a:extLst>
            <a:ext uri="{FF2B5EF4-FFF2-40B4-BE49-F238E27FC236}">
              <a16:creationId xmlns:a16="http://schemas.microsoft.com/office/drawing/2014/main" id="{C0FB07C3-1370-42AE-8811-CC90F00A85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2" name="Text Box 58">
          <a:extLst>
            <a:ext uri="{FF2B5EF4-FFF2-40B4-BE49-F238E27FC236}">
              <a16:creationId xmlns:a16="http://schemas.microsoft.com/office/drawing/2014/main" id="{A7A6C81A-CCD6-4A41-9DBC-EE7B941D77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3" name="Text Box 59">
          <a:extLst>
            <a:ext uri="{FF2B5EF4-FFF2-40B4-BE49-F238E27FC236}">
              <a16:creationId xmlns:a16="http://schemas.microsoft.com/office/drawing/2014/main" id="{3C0D4C60-0E80-4FF8-80BA-961828F5F7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4" name="Text Box 60">
          <a:extLst>
            <a:ext uri="{FF2B5EF4-FFF2-40B4-BE49-F238E27FC236}">
              <a16:creationId xmlns:a16="http://schemas.microsoft.com/office/drawing/2014/main" id="{89C0E7F3-ACFE-4045-B670-98A913D398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5" name="Text Box 61">
          <a:extLst>
            <a:ext uri="{FF2B5EF4-FFF2-40B4-BE49-F238E27FC236}">
              <a16:creationId xmlns:a16="http://schemas.microsoft.com/office/drawing/2014/main" id="{2977FC19-5CEF-4788-BCCB-ACD7B875B2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6" name="Text Box 62">
          <a:extLst>
            <a:ext uri="{FF2B5EF4-FFF2-40B4-BE49-F238E27FC236}">
              <a16:creationId xmlns:a16="http://schemas.microsoft.com/office/drawing/2014/main" id="{6C400E22-28DB-4B89-8965-7C038D00A8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7" name="Text Box 63">
          <a:extLst>
            <a:ext uri="{FF2B5EF4-FFF2-40B4-BE49-F238E27FC236}">
              <a16:creationId xmlns:a16="http://schemas.microsoft.com/office/drawing/2014/main" id="{4984DCF2-E6D2-4DDD-A7B7-7BBD7547AE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8" name="Text Box 64">
          <a:extLst>
            <a:ext uri="{FF2B5EF4-FFF2-40B4-BE49-F238E27FC236}">
              <a16:creationId xmlns:a16="http://schemas.microsoft.com/office/drawing/2014/main" id="{B82C7B99-52C6-47ED-91AF-3D5AAB9F99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69" name="Text Box 66">
          <a:extLst>
            <a:ext uri="{FF2B5EF4-FFF2-40B4-BE49-F238E27FC236}">
              <a16:creationId xmlns:a16="http://schemas.microsoft.com/office/drawing/2014/main" id="{8A410230-DA73-4472-B1EB-B4C5E441B6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0" name="Text Box 67">
          <a:extLst>
            <a:ext uri="{FF2B5EF4-FFF2-40B4-BE49-F238E27FC236}">
              <a16:creationId xmlns:a16="http://schemas.microsoft.com/office/drawing/2014/main" id="{3FD00584-ED14-44B5-9777-8B674CE1B5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1" name="Text Box 68">
          <a:extLst>
            <a:ext uri="{FF2B5EF4-FFF2-40B4-BE49-F238E27FC236}">
              <a16:creationId xmlns:a16="http://schemas.microsoft.com/office/drawing/2014/main" id="{73A82AF1-A08A-492E-B2DD-9E13526F44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2" name="Text Box 69">
          <a:extLst>
            <a:ext uri="{FF2B5EF4-FFF2-40B4-BE49-F238E27FC236}">
              <a16:creationId xmlns:a16="http://schemas.microsoft.com/office/drawing/2014/main" id="{1BFA3D8A-638E-4EAB-BCDA-004732E791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3" name="Text Box 70">
          <a:extLst>
            <a:ext uri="{FF2B5EF4-FFF2-40B4-BE49-F238E27FC236}">
              <a16:creationId xmlns:a16="http://schemas.microsoft.com/office/drawing/2014/main" id="{57310741-4FF4-4602-BF16-45B4D8BED6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4" name="Text Box 71">
          <a:extLst>
            <a:ext uri="{FF2B5EF4-FFF2-40B4-BE49-F238E27FC236}">
              <a16:creationId xmlns:a16="http://schemas.microsoft.com/office/drawing/2014/main" id="{E3ABAF27-EEDB-4617-BA4E-1D0E272C75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5" name="Text Box 72">
          <a:extLst>
            <a:ext uri="{FF2B5EF4-FFF2-40B4-BE49-F238E27FC236}">
              <a16:creationId xmlns:a16="http://schemas.microsoft.com/office/drawing/2014/main" id="{B6E73AD1-CB3B-471F-9701-79F51BD525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6" name="Text Box 73">
          <a:extLst>
            <a:ext uri="{FF2B5EF4-FFF2-40B4-BE49-F238E27FC236}">
              <a16:creationId xmlns:a16="http://schemas.microsoft.com/office/drawing/2014/main" id="{ADA7F367-DE4F-4CA9-905C-01F7C01ADD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7" name="Text Box 74">
          <a:extLst>
            <a:ext uri="{FF2B5EF4-FFF2-40B4-BE49-F238E27FC236}">
              <a16:creationId xmlns:a16="http://schemas.microsoft.com/office/drawing/2014/main" id="{B9E04562-5AB6-4F0A-B277-4FD8576E6A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8" name="Text Box 75">
          <a:extLst>
            <a:ext uri="{FF2B5EF4-FFF2-40B4-BE49-F238E27FC236}">
              <a16:creationId xmlns:a16="http://schemas.microsoft.com/office/drawing/2014/main" id="{B846A3F4-D6DB-450A-ADC9-2EB1F06B56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79" name="Text Box 77">
          <a:extLst>
            <a:ext uri="{FF2B5EF4-FFF2-40B4-BE49-F238E27FC236}">
              <a16:creationId xmlns:a16="http://schemas.microsoft.com/office/drawing/2014/main" id="{78B11018-FF7E-4DBD-9870-0F00BE9CBB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0" name="Text Box 78">
          <a:extLst>
            <a:ext uri="{FF2B5EF4-FFF2-40B4-BE49-F238E27FC236}">
              <a16:creationId xmlns:a16="http://schemas.microsoft.com/office/drawing/2014/main" id="{A05EE7F9-0ADB-462F-9105-4E8EE5E0A9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1" name="Text Box 80">
          <a:extLst>
            <a:ext uri="{FF2B5EF4-FFF2-40B4-BE49-F238E27FC236}">
              <a16:creationId xmlns:a16="http://schemas.microsoft.com/office/drawing/2014/main" id="{17B195B4-CE35-4B95-9E45-6EBD6D7AED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2" name="Text Box 81">
          <a:extLst>
            <a:ext uri="{FF2B5EF4-FFF2-40B4-BE49-F238E27FC236}">
              <a16:creationId xmlns:a16="http://schemas.microsoft.com/office/drawing/2014/main" id="{4902FEA0-A1BE-4466-8BF6-F116E9AE07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4F364E23-C3E5-433E-8FC3-CB05846244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4" name="Text Box 40">
          <a:extLst>
            <a:ext uri="{FF2B5EF4-FFF2-40B4-BE49-F238E27FC236}">
              <a16:creationId xmlns:a16="http://schemas.microsoft.com/office/drawing/2014/main" id="{757F6753-F83D-4240-87FB-215CD0E147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3D9C8402-9F3F-4EA2-85C9-0C43EAE024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6" name="Text Box 42">
          <a:extLst>
            <a:ext uri="{FF2B5EF4-FFF2-40B4-BE49-F238E27FC236}">
              <a16:creationId xmlns:a16="http://schemas.microsoft.com/office/drawing/2014/main" id="{3B7F1EF8-D51C-4428-88DB-8D5E4C0C1C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7" name="Text Box 43">
          <a:extLst>
            <a:ext uri="{FF2B5EF4-FFF2-40B4-BE49-F238E27FC236}">
              <a16:creationId xmlns:a16="http://schemas.microsoft.com/office/drawing/2014/main" id="{1B8DF6FE-E925-4DB0-BFD2-8AD80211BE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8" name="Text Box 44">
          <a:extLst>
            <a:ext uri="{FF2B5EF4-FFF2-40B4-BE49-F238E27FC236}">
              <a16:creationId xmlns:a16="http://schemas.microsoft.com/office/drawing/2014/main" id="{C5922367-7349-47F9-930A-1DEC273488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89" name="Text Box 45">
          <a:extLst>
            <a:ext uri="{FF2B5EF4-FFF2-40B4-BE49-F238E27FC236}">
              <a16:creationId xmlns:a16="http://schemas.microsoft.com/office/drawing/2014/main" id="{64EA7830-9940-4020-9E80-E9C83F0AB9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914167C7-5275-4A85-99AB-88AEA209AD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1" name="Text Box 47">
          <a:extLst>
            <a:ext uri="{FF2B5EF4-FFF2-40B4-BE49-F238E27FC236}">
              <a16:creationId xmlns:a16="http://schemas.microsoft.com/office/drawing/2014/main" id="{9EAEF68E-FA07-490A-A38A-5AA92C0A5A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2" name="Text Box 48">
          <a:extLst>
            <a:ext uri="{FF2B5EF4-FFF2-40B4-BE49-F238E27FC236}">
              <a16:creationId xmlns:a16="http://schemas.microsoft.com/office/drawing/2014/main" id="{0618C588-FFE8-4308-9029-A05E81F31D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3" name="Text Box 55">
          <a:extLst>
            <a:ext uri="{FF2B5EF4-FFF2-40B4-BE49-F238E27FC236}">
              <a16:creationId xmlns:a16="http://schemas.microsoft.com/office/drawing/2014/main" id="{5DD49D10-1A58-4D8B-8BFE-EAD602F287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4" name="Text Box 56">
          <a:extLst>
            <a:ext uri="{FF2B5EF4-FFF2-40B4-BE49-F238E27FC236}">
              <a16:creationId xmlns:a16="http://schemas.microsoft.com/office/drawing/2014/main" id="{1F94F7D2-43B4-49B1-A057-B5690BEB87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5" name="Text Box 57">
          <a:extLst>
            <a:ext uri="{FF2B5EF4-FFF2-40B4-BE49-F238E27FC236}">
              <a16:creationId xmlns:a16="http://schemas.microsoft.com/office/drawing/2014/main" id="{499B75A0-F6B3-4BBC-987D-DEC4D224E4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6" name="Text Box 58">
          <a:extLst>
            <a:ext uri="{FF2B5EF4-FFF2-40B4-BE49-F238E27FC236}">
              <a16:creationId xmlns:a16="http://schemas.microsoft.com/office/drawing/2014/main" id="{527674F7-285A-4A8E-A0AF-B074E3913E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7" name="Text Box 59">
          <a:extLst>
            <a:ext uri="{FF2B5EF4-FFF2-40B4-BE49-F238E27FC236}">
              <a16:creationId xmlns:a16="http://schemas.microsoft.com/office/drawing/2014/main" id="{00AB8BD2-57DB-4E80-8EE4-D3B73F0942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8" name="Text Box 60">
          <a:extLst>
            <a:ext uri="{FF2B5EF4-FFF2-40B4-BE49-F238E27FC236}">
              <a16:creationId xmlns:a16="http://schemas.microsoft.com/office/drawing/2014/main" id="{2CF5EB23-F20F-437C-BB3D-5741657802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799" name="Text Box 61">
          <a:extLst>
            <a:ext uri="{FF2B5EF4-FFF2-40B4-BE49-F238E27FC236}">
              <a16:creationId xmlns:a16="http://schemas.microsoft.com/office/drawing/2014/main" id="{DFE1AE10-3E72-4B82-9100-0222FE5AE0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0" name="Text Box 62">
          <a:extLst>
            <a:ext uri="{FF2B5EF4-FFF2-40B4-BE49-F238E27FC236}">
              <a16:creationId xmlns:a16="http://schemas.microsoft.com/office/drawing/2014/main" id="{BD09E33B-B136-4014-81EB-4C213B31EC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DC7E768D-4B00-4052-95EB-FEBABF4EFB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2" name="Text Box 64">
          <a:extLst>
            <a:ext uri="{FF2B5EF4-FFF2-40B4-BE49-F238E27FC236}">
              <a16:creationId xmlns:a16="http://schemas.microsoft.com/office/drawing/2014/main" id="{4D626BFE-A986-4525-B507-89A3F21818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3" name="Text Box 66">
          <a:extLst>
            <a:ext uri="{FF2B5EF4-FFF2-40B4-BE49-F238E27FC236}">
              <a16:creationId xmlns:a16="http://schemas.microsoft.com/office/drawing/2014/main" id="{D97392C0-4E71-4D77-8808-D78647381E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4" name="Text Box 67">
          <a:extLst>
            <a:ext uri="{FF2B5EF4-FFF2-40B4-BE49-F238E27FC236}">
              <a16:creationId xmlns:a16="http://schemas.microsoft.com/office/drawing/2014/main" id="{3A1D9C81-231F-4618-A445-5E2BEC92AE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5" name="Text Box 68">
          <a:extLst>
            <a:ext uri="{FF2B5EF4-FFF2-40B4-BE49-F238E27FC236}">
              <a16:creationId xmlns:a16="http://schemas.microsoft.com/office/drawing/2014/main" id="{58B404D3-C6E4-4674-BA00-86FF6F8E7F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6" name="Text Box 69">
          <a:extLst>
            <a:ext uri="{FF2B5EF4-FFF2-40B4-BE49-F238E27FC236}">
              <a16:creationId xmlns:a16="http://schemas.microsoft.com/office/drawing/2014/main" id="{7121EB33-3412-4142-8381-7FDD271BF4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7" name="Text Box 70">
          <a:extLst>
            <a:ext uri="{FF2B5EF4-FFF2-40B4-BE49-F238E27FC236}">
              <a16:creationId xmlns:a16="http://schemas.microsoft.com/office/drawing/2014/main" id="{08259A68-FDCF-4E75-B90A-D32A32FBAA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8" name="Text Box 71">
          <a:extLst>
            <a:ext uri="{FF2B5EF4-FFF2-40B4-BE49-F238E27FC236}">
              <a16:creationId xmlns:a16="http://schemas.microsoft.com/office/drawing/2014/main" id="{4C26D0EB-3D7C-4D8B-A245-22FE236B62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09" name="Text Box 72">
          <a:extLst>
            <a:ext uri="{FF2B5EF4-FFF2-40B4-BE49-F238E27FC236}">
              <a16:creationId xmlns:a16="http://schemas.microsoft.com/office/drawing/2014/main" id="{D448BA43-17A3-49A0-95E9-BF209EA1DF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0" name="Text Box 73">
          <a:extLst>
            <a:ext uri="{FF2B5EF4-FFF2-40B4-BE49-F238E27FC236}">
              <a16:creationId xmlns:a16="http://schemas.microsoft.com/office/drawing/2014/main" id="{FCA94A64-59C5-4389-809E-3C424B6F14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1" name="Text Box 74">
          <a:extLst>
            <a:ext uri="{FF2B5EF4-FFF2-40B4-BE49-F238E27FC236}">
              <a16:creationId xmlns:a16="http://schemas.microsoft.com/office/drawing/2014/main" id="{5E6D64B3-9BA0-47DD-9F81-F73C469F2D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2" name="Text Box 75">
          <a:extLst>
            <a:ext uri="{FF2B5EF4-FFF2-40B4-BE49-F238E27FC236}">
              <a16:creationId xmlns:a16="http://schemas.microsoft.com/office/drawing/2014/main" id="{00FB33D1-1EC7-42A5-AEAA-BCF0DBE008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3" name="Text Box 77">
          <a:extLst>
            <a:ext uri="{FF2B5EF4-FFF2-40B4-BE49-F238E27FC236}">
              <a16:creationId xmlns:a16="http://schemas.microsoft.com/office/drawing/2014/main" id="{6433E5A1-7D28-4207-A2DE-0B299F614F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4" name="Text Box 78">
          <a:extLst>
            <a:ext uri="{FF2B5EF4-FFF2-40B4-BE49-F238E27FC236}">
              <a16:creationId xmlns:a16="http://schemas.microsoft.com/office/drawing/2014/main" id="{AB356D59-EC57-4BF8-9ED6-01B4A66E48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5" name="Text Box 80">
          <a:extLst>
            <a:ext uri="{FF2B5EF4-FFF2-40B4-BE49-F238E27FC236}">
              <a16:creationId xmlns:a16="http://schemas.microsoft.com/office/drawing/2014/main" id="{96828960-5721-4B08-BBA5-24B6BBF863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6" name="Text Box 81">
          <a:extLst>
            <a:ext uri="{FF2B5EF4-FFF2-40B4-BE49-F238E27FC236}">
              <a16:creationId xmlns:a16="http://schemas.microsoft.com/office/drawing/2014/main" id="{6EC28C46-8D51-46E7-A3AC-5E9D17B73B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89CA6535-B03F-4B16-A80D-251CDFAF6B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28235677-EE59-42D9-A662-31A88BAAE6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19" name="Text Box 5">
          <a:extLst>
            <a:ext uri="{FF2B5EF4-FFF2-40B4-BE49-F238E27FC236}">
              <a16:creationId xmlns:a16="http://schemas.microsoft.com/office/drawing/2014/main" id="{1A08984E-5DDC-4B16-96AE-66A8C70487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id="{2FEB7DE4-ECE9-43D2-A1E6-DCC7206E00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E9E30EA7-CE03-4951-AEAA-CC47DE8088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2" name="Text Box 8">
          <a:extLst>
            <a:ext uri="{FF2B5EF4-FFF2-40B4-BE49-F238E27FC236}">
              <a16:creationId xmlns:a16="http://schemas.microsoft.com/office/drawing/2014/main" id="{4B96B4DB-E8DC-442A-8F76-772F39634A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445D0907-456D-4515-8FA3-3D36C1C069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id="{8181E75E-F37A-4583-94DA-3A6A5ECCA5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5" name="Text Box 11">
          <a:extLst>
            <a:ext uri="{FF2B5EF4-FFF2-40B4-BE49-F238E27FC236}">
              <a16:creationId xmlns:a16="http://schemas.microsoft.com/office/drawing/2014/main" id="{ECEBFBA5-111A-49B3-840F-0AEAEB4154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6" name="Text Box 12">
          <a:extLst>
            <a:ext uri="{FF2B5EF4-FFF2-40B4-BE49-F238E27FC236}">
              <a16:creationId xmlns:a16="http://schemas.microsoft.com/office/drawing/2014/main" id="{5CD26525-5EEA-4844-B583-4C69A72EEE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7" name="Text Box 49">
          <a:extLst>
            <a:ext uri="{FF2B5EF4-FFF2-40B4-BE49-F238E27FC236}">
              <a16:creationId xmlns:a16="http://schemas.microsoft.com/office/drawing/2014/main" id="{ACBBA9AC-34F2-4CE5-9377-50E269F39F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F8BA8DBA-963E-4F52-8DAE-6EAB10D3F2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1FE43331-93FB-430C-8942-FAFFE6793A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D6225FD5-25D6-4A79-BA40-7B3B1B1EF7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B1AE7099-04EF-48DD-8D05-A7DC69F762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B6A53C8D-1266-4287-A6BE-F172A29FB2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3" name="Text Box 5">
          <a:extLst>
            <a:ext uri="{FF2B5EF4-FFF2-40B4-BE49-F238E27FC236}">
              <a16:creationId xmlns:a16="http://schemas.microsoft.com/office/drawing/2014/main" id="{894C0BE5-16E7-4E8A-A385-CA8F77C260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4" name="Text Box 6">
          <a:extLst>
            <a:ext uri="{FF2B5EF4-FFF2-40B4-BE49-F238E27FC236}">
              <a16:creationId xmlns:a16="http://schemas.microsoft.com/office/drawing/2014/main" id="{CDE234CB-15A1-4304-AA97-EED66F330C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5" name="Text Box 7">
          <a:extLst>
            <a:ext uri="{FF2B5EF4-FFF2-40B4-BE49-F238E27FC236}">
              <a16:creationId xmlns:a16="http://schemas.microsoft.com/office/drawing/2014/main" id="{0DFA43B9-C449-43AE-8196-1C396202ED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6" name="Text Box 8">
          <a:extLst>
            <a:ext uri="{FF2B5EF4-FFF2-40B4-BE49-F238E27FC236}">
              <a16:creationId xmlns:a16="http://schemas.microsoft.com/office/drawing/2014/main" id="{6AEF1E18-31EF-49B6-9C86-B0DF771161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5949930C-B953-4699-B23D-1F80C7C1D6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6ECC1885-4064-48DC-AA5E-8804D954E4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39" name="Text Box 11">
          <a:extLst>
            <a:ext uri="{FF2B5EF4-FFF2-40B4-BE49-F238E27FC236}">
              <a16:creationId xmlns:a16="http://schemas.microsoft.com/office/drawing/2014/main" id="{84F15524-81E4-4852-A0FA-E8AF0F27F1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0" name="Text Box 12">
          <a:extLst>
            <a:ext uri="{FF2B5EF4-FFF2-40B4-BE49-F238E27FC236}">
              <a16:creationId xmlns:a16="http://schemas.microsoft.com/office/drawing/2014/main" id="{86164BDA-872A-4FE5-8F1F-B537CDEB3C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16B16A16-DDE7-4C1E-949F-58D6F71644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2" name="Text Box 40">
          <a:extLst>
            <a:ext uri="{FF2B5EF4-FFF2-40B4-BE49-F238E27FC236}">
              <a16:creationId xmlns:a16="http://schemas.microsoft.com/office/drawing/2014/main" id="{F121F879-6DDC-4255-95FD-11B8048AAF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3" name="Text Box 41">
          <a:extLst>
            <a:ext uri="{FF2B5EF4-FFF2-40B4-BE49-F238E27FC236}">
              <a16:creationId xmlns:a16="http://schemas.microsoft.com/office/drawing/2014/main" id="{327D0E90-393E-4C51-9D7B-03C1B33816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4" name="Text Box 42">
          <a:extLst>
            <a:ext uri="{FF2B5EF4-FFF2-40B4-BE49-F238E27FC236}">
              <a16:creationId xmlns:a16="http://schemas.microsoft.com/office/drawing/2014/main" id="{5DFB0C8A-AA47-4BC1-8998-C622F61225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5" name="Text Box 43">
          <a:extLst>
            <a:ext uri="{FF2B5EF4-FFF2-40B4-BE49-F238E27FC236}">
              <a16:creationId xmlns:a16="http://schemas.microsoft.com/office/drawing/2014/main" id="{91E7F607-46C5-47CA-870C-BCBD316FA7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6" name="Text Box 44">
          <a:extLst>
            <a:ext uri="{FF2B5EF4-FFF2-40B4-BE49-F238E27FC236}">
              <a16:creationId xmlns:a16="http://schemas.microsoft.com/office/drawing/2014/main" id="{198531E6-601F-4C63-9653-264D5C10CC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7" name="Text Box 45">
          <a:extLst>
            <a:ext uri="{FF2B5EF4-FFF2-40B4-BE49-F238E27FC236}">
              <a16:creationId xmlns:a16="http://schemas.microsoft.com/office/drawing/2014/main" id="{2B3F41CD-AC15-4A17-9CA0-8FF26156E7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8" name="Text Box 46">
          <a:extLst>
            <a:ext uri="{FF2B5EF4-FFF2-40B4-BE49-F238E27FC236}">
              <a16:creationId xmlns:a16="http://schemas.microsoft.com/office/drawing/2014/main" id="{4037BA92-3425-41B6-92C4-FFC184949E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49" name="Text Box 47">
          <a:extLst>
            <a:ext uri="{FF2B5EF4-FFF2-40B4-BE49-F238E27FC236}">
              <a16:creationId xmlns:a16="http://schemas.microsoft.com/office/drawing/2014/main" id="{FAA38ADF-014C-46E9-BED2-CD4B5D16DE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0" name="Text Box 48">
          <a:extLst>
            <a:ext uri="{FF2B5EF4-FFF2-40B4-BE49-F238E27FC236}">
              <a16:creationId xmlns:a16="http://schemas.microsoft.com/office/drawing/2014/main" id="{84C5F075-9CA1-4FF6-B49C-3AE0E8C542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1" name="Text Box 49">
          <a:extLst>
            <a:ext uri="{FF2B5EF4-FFF2-40B4-BE49-F238E27FC236}">
              <a16:creationId xmlns:a16="http://schemas.microsoft.com/office/drawing/2014/main" id="{E1D3FB29-E6DC-4712-B100-F9460BD01E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2" name="Text Box 50">
          <a:extLst>
            <a:ext uri="{FF2B5EF4-FFF2-40B4-BE49-F238E27FC236}">
              <a16:creationId xmlns:a16="http://schemas.microsoft.com/office/drawing/2014/main" id="{7E304BB9-7778-424D-AEDE-180F45052E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6BF3F212-7D7D-4A34-B342-C179628D5B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09EE88CC-8B26-4821-84F0-75B0B3DAAA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5" name="Text Box 55">
          <a:extLst>
            <a:ext uri="{FF2B5EF4-FFF2-40B4-BE49-F238E27FC236}">
              <a16:creationId xmlns:a16="http://schemas.microsoft.com/office/drawing/2014/main" id="{3BCB4DCC-F709-42D7-9C9C-3D9870C532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6" name="Text Box 56">
          <a:extLst>
            <a:ext uri="{FF2B5EF4-FFF2-40B4-BE49-F238E27FC236}">
              <a16:creationId xmlns:a16="http://schemas.microsoft.com/office/drawing/2014/main" id="{B5DE472E-5CDE-40CE-B48A-5AD9E1C5DC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7" name="Text Box 57">
          <a:extLst>
            <a:ext uri="{FF2B5EF4-FFF2-40B4-BE49-F238E27FC236}">
              <a16:creationId xmlns:a16="http://schemas.microsoft.com/office/drawing/2014/main" id="{E26BC87A-B2A2-4CEA-9CF3-D18304926D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8" name="Text Box 58">
          <a:extLst>
            <a:ext uri="{FF2B5EF4-FFF2-40B4-BE49-F238E27FC236}">
              <a16:creationId xmlns:a16="http://schemas.microsoft.com/office/drawing/2014/main" id="{4E7A078B-57BD-489E-B003-5CEB84B6E5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59" name="Text Box 59">
          <a:extLst>
            <a:ext uri="{FF2B5EF4-FFF2-40B4-BE49-F238E27FC236}">
              <a16:creationId xmlns:a16="http://schemas.microsoft.com/office/drawing/2014/main" id="{31D3DACD-A4F2-4E67-8417-47EAD508EA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0" name="Text Box 60">
          <a:extLst>
            <a:ext uri="{FF2B5EF4-FFF2-40B4-BE49-F238E27FC236}">
              <a16:creationId xmlns:a16="http://schemas.microsoft.com/office/drawing/2014/main" id="{7258C9CA-34FD-447E-8194-C6C64529D0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1" name="Text Box 61">
          <a:extLst>
            <a:ext uri="{FF2B5EF4-FFF2-40B4-BE49-F238E27FC236}">
              <a16:creationId xmlns:a16="http://schemas.microsoft.com/office/drawing/2014/main" id="{D24B9422-E0B3-49E9-9612-67EA3ECCAD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2" name="Text Box 62">
          <a:extLst>
            <a:ext uri="{FF2B5EF4-FFF2-40B4-BE49-F238E27FC236}">
              <a16:creationId xmlns:a16="http://schemas.microsoft.com/office/drawing/2014/main" id="{B0DCB6FD-3FEC-4793-A440-349E51509E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3" name="Text Box 63">
          <a:extLst>
            <a:ext uri="{FF2B5EF4-FFF2-40B4-BE49-F238E27FC236}">
              <a16:creationId xmlns:a16="http://schemas.microsoft.com/office/drawing/2014/main" id="{5F080711-A75A-4CF7-924C-BE064525B9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4" name="Text Box 64">
          <a:extLst>
            <a:ext uri="{FF2B5EF4-FFF2-40B4-BE49-F238E27FC236}">
              <a16:creationId xmlns:a16="http://schemas.microsoft.com/office/drawing/2014/main" id="{65C5238A-B2DC-4EB1-9471-0872E01328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5" name="Text Box 66">
          <a:extLst>
            <a:ext uri="{FF2B5EF4-FFF2-40B4-BE49-F238E27FC236}">
              <a16:creationId xmlns:a16="http://schemas.microsoft.com/office/drawing/2014/main" id="{CC8EE882-4160-4B71-A4A5-358F968A2F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6" name="Text Box 67">
          <a:extLst>
            <a:ext uri="{FF2B5EF4-FFF2-40B4-BE49-F238E27FC236}">
              <a16:creationId xmlns:a16="http://schemas.microsoft.com/office/drawing/2014/main" id="{F09FE0B7-AE99-490A-A901-E58FB8B086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7" name="Text Box 68">
          <a:extLst>
            <a:ext uri="{FF2B5EF4-FFF2-40B4-BE49-F238E27FC236}">
              <a16:creationId xmlns:a16="http://schemas.microsoft.com/office/drawing/2014/main" id="{AFAC46BD-8FDF-4DA7-849C-BF26B10B00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8" name="Text Box 69">
          <a:extLst>
            <a:ext uri="{FF2B5EF4-FFF2-40B4-BE49-F238E27FC236}">
              <a16:creationId xmlns:a16="http://schemas.microsoft.com/office/drawing/2014/main" id="{761259A9-2087-4B3B-951E-C753374650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69" name="Text Box 70">
          <a:extLst>
            <a:ext uri="{FF2B5EF4-FFF2-40B4-BE49-F238E27FC236}">
              <a16:creationId xmlns:a16="http://schemas.microsoft.com/office/drawing/2014/main" id="{BF032C16-63ED-446E-A199-545D097201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0" name="Text Box 71">
          <a:extLst>
            <a:ext uri="{FF2B5EF4-FFF2-40B4-BE49-F238E27FC236}">
              <a16:creationId xmlns:a16="http://schemas.microsoft.com/office/drawing/2014/main" id="{775A5BB3-EA0E-4B6A-BF69-76712859BE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1" name="Text Box 72">
          <a:extLst>
            <a:ext uri="{FF2B5EF4-FFF2-40B4-BE49-F238E27FC236}">
              <a16:creationId xmlns:a16="http://schemas.microsoft.com/office/drawing/2014/main" id="{462929A1-EE82-4E6B-AC16-6A4B0891B4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2" name="Text Box 73">
          <a:extLst>
            <a:ext uri="{FF2B5EF4-FFF2-40B4-BE49-F238E27FC236}">
              <a16:creationId xmlns:a16="http://schemas.microsoft.com/office/drawing/2014/main" id="{7BF71864-E0D1-4DF8-AB89-BAE5632847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3" name="Text Box 74">
          <a:extLst>
            <a:ext uri="{FF2B5EF4-FFF2-40B4-BE49-F238E27FC236}">
              <a16:creationId xmlns:a16="http://schemas.microsoft.com/office/drawing/2014/main" id="{9F9C2F9D-1D87-4EB6-AA4F-C2F04E1E00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4" name="Text Box 75">
          <a:extLst>
            <a:ext uri="{FF2B5EF4-FFF2-40B4-BE49-F238E27FC236}">
              <a16:creationId xmlns:a16="http://schemas.microsoft.com/office/drawing/2014/main" id="{CFBA2493-220F-4520-8DF1-8E092A10BC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5" name="Text Box 77">
          <a:extLst>
            <a:ext uri="{FF2B5EF4-FFF2-40B4-BE49-F238E27FC236}">
              <a16:creationId xmlns:a16="http://schemas.microsoft.com/office/drawing/2014/main" id="{F1D5A875-884F-4F9D-8974-1D8641E915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6" name="Text Box 78">
          <a:extLst>
            <a:ext uri="{FF2B5EF4-FFF2-40B4-BE49-F238E27FC236}">
              <a16:creationId xmlns:a16="http://schemas.microsoft.com/office/drawing/2014/main" id="{13740662-3CCC-406D-BCF3-1F34155E4B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7" name="Text Box 80">
          <a:extLst>
            <a:ext uri="{FF2B5EF4-FFF2-40B4-BE49-F238E27FC236}">
              <a16:creationId xmlns:a16="http://schemas.microsoft.com/office/drawing/2014/main" id="{C010BD6A-03EC-4E6A-95A9-0BF701ECCB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8" name="Text Box 81">
          <a:extLst>
            <a:ext uri="{FF2B5EF4-FFF2-40B4-BE49-F238E27FC236}">
              <a16:creationId xmlns:a16="http://schemas.microsoft.com/office/drawing/2014/main" id="{68A4A35E-53F1-496C-87D7-B1762940BA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37CF3ADE-1F53-448A-9B93-6C04CE8CC6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47C708FE-0769-471C-8D26-FF3D6A9C5F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4D178886-E013-44F5-814A-24BC7E7C6C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5D9AADC5-DEEF-4C91-99B0-8F86DD28EE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D453092A-CF10-4E92-9D6D-03A49C6DC0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E7D14AFD-ACF2-49FA-B0ED-D1ACDAABA4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0FBC09C1-D9F6-4E3F-B556-228CF80E07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9CD5B3A8-1AD5-452E-94C7-2AA0F7BD20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BF065F87-FFE5-400A-8336-DE05CCB5C8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4374F619-D89E-4E3C-A200-E161FC1F39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89" name="Text Box 55">
          <a:extLst>
            <a:ext uri="{FF2B5EF4-FFF2-40B4-BE49-F238E27FC236}">
              <a16:creationId xmlns:a16="http://schemas.microsoft.com/office/drawing/2014/main" id="{F6CD19EB-22F8-4E8C-B15B-581ECE7DCE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0" name="Text Box 56">
          <a:extLst>
            <a:ext uri="{FF2B5EF4-FFF2-40B4-BE49-F238E27FC236}">
              <a16:creationId xmlns:a16="http://schemas.microsoft.com/office/drawing/2014/main" id="{AD031A52-CB25-4968-8C1B-007FB482CC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1" name="Text Box 57">
          <a:extLst>
            <a:ext uri="{FF2B5EF4-FFF2-40B4-BE49-F238E27FC236}">
              <a16:creationId xmlns:a16="http://schemas.microsoft.com/office/drawing/2014/main" id="{786B0D57-E3AB-481C-868E-0443F92507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2" name="Text Box 58">
          <a:extLst>
            <a:ext uri="{FF2B5EF4-FFF2-40B4-BE49-F238E27FC236}">
              <a16:creationId xmlns:a16="http://schemas.microsoft.com/office/drawing/2014/main" id="{C727E28D-1928-4300-B80E-073618D48A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3" name="Text Box 59">
          <a:extLst>
            <a:ext uri="{FF2B5EF4-FFF2-40B4-BE49-F238E27FC236}">
              <a16:creationId xmlns:a16="http://schemas.microsoft.com/office/drawing/2014/main" id="{4B45FEC0-0536-4273-9F79-9B4F33E759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4" name="Text Box 60">
          <a:extLst>
            <a:ext uri="{FF2B5EF4-FFF2-40B4-BE49-F238E27FC236}">
              <a16:creationId xmlns:a16="http://schemas.microsoft.com/office/drawing/2014/main" id="{D4561096-0DED-4277-83D1-481F7A75A3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5" name="Text Box 61">
          <a:extLst>
            <a:ext uri="{FF2B5EF4-FFF2-40B4-BE49-F238E27FC236}">
              <a16:creationId xmlns:a16="http://schemas.microsoft.com/office/drawing/2014/main" id="{FC8DD444-7844-46A6-8F14-3712A05D5C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6" name="Text Box 62">
          <a:extLst>
            <a:ext uri="{FF2B5EF4-FFF2-40B4-BE49-F238E27FC236}">
              <a16:creationId xmlns:a16="http://schemas.microsoft.com/office/drawing/2014/main" id="{3318BA36-3854-4E9A-8D00-81F916D1E2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88F091ED-E7B5-4CC4-AC9E-D02A0BB017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8" name="Text Box 64">
          <a:extLst>
            <a:ext uri="{FF2B5EF4-FFF2-40B4-BE49-F238E27FC236}">
              <a16:creationId xmlns:a16="http://schemas.microsoft.com/office/drawing/2014/main" id="{0677DA60-06E8-4044-9849-65FBD0662D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899" name="Text Box 66">
          <a:extLst>
            <a:ext uri="{FF2B5EF4-FFF2-40B4-BE49-F238E27FC236}">
              <a16:creationId xmlns:a16="http://schemas.microsoft.com/office/drawing/2014/main" id="{B55974F2-288C-413A-898D-23F65D680B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0" name="Text Box 67">
          <a:extLst>
            <a:ext uri="{FF2B5EF4-FFF2-40B4-BE49-F238E27FC236}">
              <a16:creationId xmlns:a16="http://schemas.microsoft.com/office/drawing/2014/main" id="{DA7FF6D8-1DA5-4CB0-AB13-79796F8794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1" name="Text Box 68">
          <a:extLst>
            <a:ext uri="{FF2B5EF4-FFF2-40B4-BE49-F238E27FC236}">
              <a16:creationId xmlns:a16="http://schemas.microsoft.com/office/drawing/2014/main" id="{6B52249B-AA86-484A-BE75-290F0C822E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2" name="Text Box 69">
          <a:extLst>
            <a:ext uri="{FF2B5EF4-FFF2-40B4-BE49-F238E27FC236}">
              <a16:creationId xmlns:a16="http://schemas.microsoft.com/office/drawing/2014/main" id="{04F2A9FC-C3D3-46FB-904D-E2C2D6A6DD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3" name="Text Box 70">
          <a:extLst>
            <a:ext uri="{FF2B5EF4-FFF2-40B4-BE49-F238E27FC236}">
              <a16:creationId xmlns:a16="http://schemas.microsoft.com/office/drawing/2014/main" id="{4FD765A3-9848-434B-B855-854722BD72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4" name="Text Box 71">
          <a:extLst>
            <a:ext uri="{FF2B5EF4-FFF2-40B4-BE49-F238E27FC236}">
              <a16:creationId xmlns:a16="http://schemas.microsoft.com/office/drawing/2014/main" id="{D8797134-761C-4EDB-8AC2-61E44EE200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5" name="Text Box 72">
          <a:extLst>
            <a:ext uri="{FF2B5EF4-FFF2-40B4-BE49-F238E27FC236}">
              <a16:creationId xmlns:a16="http://schemas.microsoft.com/office/drawing/2014/main" id="{14FD7592-A8E8-4981-874B-A0CC4D0F48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6" name="Text Box 73">
          <a:extLst>
            <a:ext uri="{FF2B5EF4-FFF2-40B4-BE49-F238E27FC236}">
              <a16:creationId xmlns:a16="http://schemas.microsoft.com/office/drawing/2014/main" id="{6F01173A-3E9B-4BA8-B693-17974D2799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7" name="Text Box 74">
          <a:extLst>
            <a:ext uri="{FF2B5EF4-FFF2-40B4-BE49-F238E27FC236}">
              <a16:creationId xmlns:a16="http://schemas.microsoft.com/office/drawing/2014/main" id="{0D075E1A-D5F7-41E7-BF4D-6FA6A00236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8" name="Text Box 75">
          <a:extLst>
            <a:ext uri="{FF2B5EF4-FFF2-40B4-BE49-F238E27FC236}">
              <a16:creationId xmlns:a16="http://schemas.microsoft.com/office/drawing/2014/main" id="{045347CC-7CC5-4F63-B215-EFF9D85E58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09" name="Text Box 77">
          <a:extLst>
            <a:ext uri="{FF2B5EF4-FFF2-40B4-BE49-F238E27FC236}">
              <a16:creationId xmlns:a16="http://schemas.microsoft.com/office/drawing/2014/main" id="{48080652-14BA-4AB9-AEB4-2B0938121E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0" name="Text Box 78">
          <a:extLst>
            <a:ext uri="{FF2B5EF4-FFF2-40B4-BE49-F238E27FC236}">
              <a16:creationId xmlns:a16="http://schemas.microsoft.com/office/drawing/2014/main" id="{31AFB6E6-A7F5-45E2-9D41-D51A79DEE5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1" name="Text Box 80">
          <a:extLst>
            <a:ext uri="{FF2B5EF4-FFF2-40B4-BE49-F238E27FC236}">
              <a16:creationId xmlns:a16="http://schemas.microsoft.com/office/drawing/2014/main" id="{214665FC-4FF5-48C1-8B70-2DA3CC14C4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2" name="Text Box 81">
          <a:extLst>
            <a:ext uri="{FF2B5EF4-FFF2-40B4-BE49-F238E27FC236}">
              <a16:creationId xmlns:a16="http://schemas.microsoft.com/office/drawing/2014/main" id="{4EFB0D01-BC2B-430F-8313-A3278C1927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3BFC79C8-DC9C-4A42-AA43-623694B1AF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4" name="Text Box 40">
          <a:extLst>
            <a:ext uri="{FF2B5EF4-FFF2-40B4-BE49-F238E27FC236}">
              <a16:creationId xmlns:a16="http://schemas.microsoft.com/office/drawing/2014/main" id="{8FDB8E1C-CEEC-4B41-BA64-7BC9FC7DE7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5" name="Text Box 41">
          <a:extLst>
            <a:ext uri="{FF2B5EF4-FFF2-40B4-BE49-F238E27FC236}">
              <a16:creationId xmlns:a16="http://schemas.microsoft.com/office/drawing/2014/main" id="{8B6DCD0E-AB32-4DF7-A7BC-723646EB5C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6" name="Text Box 42">
          <a:extLst>
            <a:ext uri="{FF2B5EF4-FFF2-40B4-BE49-F238E27FC236}">
              <a16:creationId xmlns:a16="http://schemas.microsoft.com/office/drawing/2014/main" id="{5B9D8F4C-783D-4B71-845B-BBE7720D3E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7" name="Text Box 43">
          <a:extLst>
            <a:ext uri="{FF2B5EF4-FFF2-40B4-BE49-F238E27FC236}">
              <a16:creationId xmlns:a16="http://schemas.microsoft.com/office/drawing/2014/main" id="{002A68EB-D7E7-4816-9A72-8CC5B32E8B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8" name="Text Box 44">
          <a:extLst>
            <a:ext uri="{FF2B5EF4-FFF2-40B4-BE49-F238E27FC236}">
              <a16:creationId xmlns:a16="http://schemas.microsoft.com/office/drawing/2014/main" id="{7941DBF8-1FA1-4C7B-81EA-AE23830EB1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19" name="Text Box 45">
          <a:extLst>
            <a:ext uri="{FF2B5EF4-FFF2-40B4-BE49-F238E27FC236}">
              <a16:creationId xmlns:a16="http://schemas.microsoft.com/office/drawing/2014/main" id="{D2EF93CC-D1DD-42E4-848E-76FEB0DE67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6D234A58-8E8E-427D-9939-727E07E19A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1" name="Text Box 47">
          <a:extLst>
            <a:ext uri="{FF2B5EF4-FFF2-40B4-BE49-F238E27FC236}">
              <a16:creationId xmlns:a16="http://schemas.microsoft.com/office/drawing/2014/main" id="{08E7D68C-E479-40E0-B53C-0921FB044D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2" name="Text Box 48">
          <a:extLst>
            <a:ext uri="{FF2B5EF4-FFF2-40B4-BE49-F238E27FC236}">
              <a16:creationId xmlns:a16="http://schemas.microsoft.com/office/drawing/2014/main" id="{8314E2C7-ABF6-400D-A160-A1762468FE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3" name="Text Box 55">
          <a:extLst>
            <a:ext uri="{FF2B5EF4-FFF2-40B4-BE49-F238E27FC236}">
              <a16:creationId xmlns:a16="http://schemas.microsoft.com/office/drawing/2014/main" id="{0B2F04AD-9D14-4D29-9769-E0F72777F9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4" name="Text Box 56">
          <a:extLst>
            <a:ext uri="{FF2B5EF4-FFF2-40B4-BE49-F238E27FC236}">
              <a16:creationId xmlns:a16="http://schemas.microsoft.com/office/drawing/2014/main" id="{091D3B42-D4E8-4393-B342-C6EE5A1BB2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5" name="Text Box 57">
          <a:extLst>
            <a:ext uri="{FF2B5EF4-FFF2-40B4-BE49-F238E27FC236}">
              <a16:creationId xmlns:a16="http://schemas.microsoft.com/office/drawing/2014/main" id="{D1E1595D-4748-477D-AD13-E856739E5F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6" name="Text Box 58">
          <a:extLst>
            <a:ext uri="{FF2B5EF4-FFF2-40B4-BE49-F238E27FC236}">
              <a16:creationId xmlns:a16="http://schemas.microsoft.com/office/drawing/2014/main" id="{FB94F59C-08F3-4932-9731-8350653F8E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7" name="Text Box 59">
          <a:extLst>
            <a:ext uri="{FF2B5EF4-FFF2-40B4-BE49-F238E27FC236}">
              <a16:creationId xmlns:a16="http://schemas.microsoft.com/office/drawing/2014/main" id="{4B2B2479-C05A-42DB-B419-1AD06B1F38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8" name="Text Box 60">
          <a:extLst>
            <a:ext uri="{FF2B5EF4-FFF2-40B4-BE49-F238E27FC236}">
              <a16:creationId xmlns:a16="http://schemas.microsoft.com/office/drawing/2014/main" id="{E3366373-A44D-476B-9422-209AD63710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29" name="Text Box 61">
          <a:extLst>
            <a:ext uri="{FF2B5EF4-FFF2-40B4-BE49-F238E27FC236}">
              <a16:creationId xmlns:a16="http://schemas.microsoft.com/office/drawing/2014/main" id="{ED377072-26DA-4B8A-B790-A048CD7370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0" name="Text Box 62">
          <a:extLst>
            <a:ext uri="{FF2B5EF4-FFF2-40B4-BE49-F238E27FC236}">
              <a16:creationId xmlns:a16="http://schemas.microsoft.com/office/drawing/2014/main" id="{181AF6C4-01BA-4102-95AF-2CA5AA27B9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1" name="Text Box 63">
          <a:extLst>
            <a:ext uri="{FF2B5EF4-FFF2-40B4-BE49-F238E27FC236}">
              <a16:creationId xmlns:a16="http://schemas.microsoft.com/office/drawing/2014/main" id="{60D6A09E-1613-41A1-935E-DBA468859C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2" name="Text Box 64">
          <a:extLst>
            <a:ext uri="{FF2B5EF4-FFF2-40B4-BE49-F238E27FC236}">
              <a16:creationId xmlns:a16="http://schemas.microsoft.com/office/drawing/2014/main" id="{627D91E3-9842-4F4B-989D-577ED06C29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3" name="Text Box 66">
          <a:extLst>
            <a:ext uri="{FF2B5EF4-FFF2-40B4-BE49-F238E27FC236}">
              <a16:creationId xmlns:a16="http://schemas.microsoft.com/office/drawing/2014/main" id="{4C73E979-A73C-4B3D-A213-C89BEBD455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4" name="Text Box 67">
          <a:extLst>
            <a:ext uri="{FF2B5EF4-FFF2-40B4-BE49-F238E27FC236}">
              <a16:creationId xmlns:a16="http://schemas.microsoft.com/office/drawing/2014/main" id="{0592CEBB-7671-41BF-A5C7-A59025494E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5" name="Text Box 68">
          <a:extLst>
            <a:ext uri="{FF2B5EF4-FFF2-40B4-BE49-F238E27FC236}">
              <a16:creationId xmlns:a16="http://schemas.microsoft.com/office/drawing/2014/main" id="{1CAA0C4F-1F07-46EC-8457-4EADC8EB0C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6" name="Text Box 69">
          <a:extLst>
            <a:ext uri="{FF2B5EF4-FFF2-40B4-BE49-F238E27FC236}">
              <a16:creationId xmlns:a16="http://schemas.microsoft.com/office/drawing/2014/main" id="{C384E188-8DA8-49EE-8FD2-C9525B85E2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7" name="Text Box 70">
          <a:extLst>
            <a:ext uri="{FF2B5EF4-FFF2-40B4-BE49-F238E27FC236}">
              <a16:creationId xmlns:a16="http://schemas.microsoft.com/office/drawing/2014/main" id="{5F7629C4-1073-41C5-A5CE-A6A0B456E2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8" name="Text Box 71">
          <a:extLst>
            <a:ext uri="{FF2B5EF4-FFF2-40B4-BE49-F238E27FC236}">
              <a16:creationId xmlns:a16="http://schemas.microsoft.com/office/drawing/2014/main" id="{FC8012C7-F292-4906-B7C1-D370DB3AC1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39" name="Text Box 72">
          <a:extLst>
            <a:ext uri="{FF2B5EF4-FFF2-40B4-BE49-F238E27FC236}">
              <a16:creationId xmlns:a16="http://schemas.microsoft.com/office/drawing/2014/main" id="{83F9DEA3-61A9-45E4-8094-D3BAD93CB9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0" name="Text Box 73">
          <a:extLst>
            <a:ext uri="{FF2B5EF4-FFF2-40B4-BE49-F238E27FC236}">
              <a16:creationId xmlns:a16="http://schemas.microsoft.com/office/drawing/2014/main" id="{D7C04FA5-3EB1-460B-9814-6BAD1F5663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1" name="Text Box 74">
          <a:extLst>
            <a:ext uri="{FF2B5EF4-FFF2-40B4-BE49-F238E27FC236}">
              <a16:creationId xmlns:a16="http://schemas.microsoft.com/office/drawing/2014/main" id="{D3210A97-A193-4C02-A125-A5447290E8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2" name="Text Box 75">
          <a:extLst>
            <a:ext uri="{FF2B5EF4-FFF2-40B4-BE49-F238E27FC236}">
              <a16:creationId xmlns:a16="http://schemas.microsoft.com/office/drawing/2014/main" id="{8774AD5C-A2B1-4E32-972E-BD2329CF45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3" name="Text Box 77">
          <a:extLst>
            <a:ext uri="{FF2B5EF4-FFF2-40B4-BE49-F238E27FC236}">
              <a16:creationId xmlns:a16="http://schemas.microsoft.com/office/drawing/2014/main" id="{5F5AA59F-137D-47A1-8B49-F6625A266D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4" name="Text Box 78">
          <a:extLst>
            <a:ext uri="{FF2B5EF4-FFF2-40B4-BE49-F238E27FC236}">
              <a16:creationId xmlns:a16="http://schemas.microsoft.com/office/drawing/2014/main" id="{EB0297E1-861F-4A72-A2A5-D16B53FAB1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5" name="Text Box 80">
          <a:extLst>
            <a:ext uri="{FF2B5EF4-FFF2-40B4-BE49-F238E27FC236}">
              <a16:creationId xmlns:a16="http://schemas.microsoft.com/office/drawing/2014/main" id="{40C99A1C-90EE-4426-8FCD-14E3A50B19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6" name="Text Box 81">
          <a:extLst>
            <a:ext uri="{FF2B5EF4-FFF2-40B4-BE49-F238E27FC236}">
              <a16:creationId xmlns:a16="http://schemas.microsoft.com/office/drawing/2014/main" id="{EA04C07B-F37E-4946-9764-6AD97E0F1A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8DC69109-F2F7-4A01-BD65-332EC9AFAF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8" name="Text Box 40">
          <a:extLst>
            <a:ext uri="{FF2B5EF4-FFF2-40B4-BE49-F238E27FC236}">
              <a16:creationId xmlns:a16="http://schemas.microsoft.com/office/drawing/2014/main" id="{DE092844-7B4B-4EEB-B9EE-D58DCAEFA2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90B14587-E748-4C1C-8AF5-5358832C2A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0" name="Text Box 42">
          <a:extLst>
            <a:ext uri="{FF2B5EF4-FFF2-40B4-BE49-F238E27FC236}">
              <a16:creationId xmlns:a16="http://schemas.microsoft.com/office/drawing/2014/main" id="{C08AC495-C0A5-437B-A259-BBECF80D2C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F26EA321-FE30-40D3-B81C-10384D780A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2" name="Text Box 44">
          <a:extLst>
            <a:ext uri="{FF2B5EF4-FFF2-40B4-BE49-F238E27FC236}">
              <a16:creationId xmlns:a16="http://schemas.microsoft.com/office/drawing/2014/main" id="{17BC2C4D-268E-41E1-B37B-02D1D0DDC6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3" name="Text Box 45">
          <a:extLst>
            <a:ext uri="{FF2B5EF4-FFF2-40B4-BE49-F238E27FC236}">
              <a16:creationId xmlns:a16="http://schemas.microsoft.com/office/drawing/2014/main" id="{E24DDB3B-74BA-4F1C-BA7E-4189CFB2A3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A414CC58-62F6-44D9-9826-B54D38F6AF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5" name="Text Box 47">
          <a:extLst>
            <a:ext uri="{FF2B5EF4-FFF2-40B4-BE49-F238E27FC236}">
              <a16:creationId xmlns:a16="http://schemas.microsoft.com/office/drawing/2014/main" id="{6A4B4283-FFFC-460B-8F5D-32627800EB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6" name="Text Box 48">
          <a:extLst>
            <a:ext uri="{FF2B5EF4-FFF2-40B4-BE49-F238E27FC236}">
              <a16:creationId xmlns:a16="http://schemas.microsoft.com/office/drawing/2014/main" id="{5DD25DD6-AEC7-4737-9398-0F8E09760E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7" name="Text Box 55">
          <a:extLst>
            <a:ext uri="{FF2B5EF4-FFF2-40B4-BE49-F238E27FC236}">
              <a16:creationId xmlns:a16="http://schemas.microsoft.com/office/drawing/2014/main" id="{CE6F1F6D-5DB9-4C20-B076-57DD0CD6DE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8" name="Text Box 56">
          <a:extLst>
            <a:ext uri="{FF2B5EF4-FFF2-40B4-BE49-F238E27FC236}">
              <a16:creationId xmlns:a16="http://schemas.microsoft.com/office/drawing/2014/main" id="{2FB6BE0F-D2EE-45F5-946F-4A17E57540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59" name="Text Box 57">
          <a:extLst>
            <a:ext uri="{FF2B5EF4-FFF2-40B4-BE49-F238E27FC236}">
              <a16:creationId xmlns:a16="http://schemas.microsoft.com/office/drawing/2014/main" id="{75F05066-C44A-4144-A8CE-3B84FAED8A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0" name="Text Box 58">
          <a:extLst>
            <a:ext uri="{FF2B5EF4-FFF2-40B4-BE49-F238E27FC236}">
              <a16:creationId xmlns:a16="http://schemas.microsoft.com/office/drawing/2014/main" id="{8E21B988-26B4-437C-9E6D-D04B2F37CB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D93DE59F-BB35-434B-99E3-4C2B2378F0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2" name="Text Box 60">
          <a:extLst>
            <a:ext uri="{FF2B5EF4-FFF2-40B4-BE49-F238E27FC236}">
              <a16:creationId xmlns:a16="http://schemas.microsoft.com/office/drawing/2014/main" id="{4E7FEE24-AB89-4ACC-B1B3-0B7ED109B2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3" name="Text Box 61">
          <a:extLst>
            <a:ext uri="{FF2B5EF4-FFF2-40B4-BE49-F238E27FC236}">
              <a16:creationId xmlns:a16="http://schemas.microsoft.com/office/drawing/2014/main" id="{A4766DB0-08F7-4F55-9F46-188590F8B5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4" name="Text Box 62">
          <a:extLst>
            <a:ext uri="{FF2B5EF4-FFF2-40B4-BE49-F238E27FC236}">
              <a16:creationId xmlns:a16="http://schemas.microsoft.com/office/drawing/2014/main" id="{EB843950-79AF-4039-8407-5D4DA30B1C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5" name="Text Box 63">
          <a:extLst>
            <a:ext uri="{FF2B5EF4-FFF2-40B4-BE49-F238E27FC236}">
              <a16:creationId xmlns:a16="http://schemas.microsoft.com/office/drawing/2014/main" id="{DD041141-5A99-4D0D-9974-AC74FDFCFE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6" name="Text Box 64">
          <a:extLst>
            <a:ext uri="{FF2B5EF4-FFF2-40B4-BE49-F238E27FC236}">
              <a16:creationId xmlns:a16="http://schemas.microsoft.com/office/drawing/2014/main" id="{8DD5CA12-B430-48C6-A755-B666CC833D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7" name="Text Box 66">
          <a:extLst>
            <a:ext uri="{FF2B5EF4-FFF2-40B4-BE49-F238E27FC236}">
              <a16:creationId xmlns:a16="http://schemas.microsoft.com/office/drawing/2014/main" id="{526DDE17-E7F6-46FE-9926-76BEA70C36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8" name="Text Box 67">
          <a:extLst>
            <a:ext uri="{FF2B5EF4-FFF2-40B4-BE49-F238E27FC236}">
              <a16:creationId xmlns:a16="http://schemas.microsoft.com/office/drawing/2014/main" id="{AF612577-F7D2-4CE4-98D9-C4A375F1B4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69" name="Text Box 68">
          <a:extLst>
            <a:ext uri="{FF2B5EF4-FFF2-40B4-BE49-F238E27FC236}">
              <a16:creationId xmlns:a16="http://schemas.microsoft.com/office/drawing/2014/main" id="{D267D9F5-1BB6-4939-8279-4A3AAD2C28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0" name="Text Box 69">
          <a:extLst>
            <a:ext uri="{FF2B5EF4-FFF2-40B4-BE49-F238E27FC236}">
              <a16:creationId xmlns:a16="http://schemas.microsoft.com/office/drawing/2014/main" id="{22F10E23-7036-498D-BD72-4DA9F4893F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1" name="Text Box 70">
          <a:extLst>
            <a:ext uri="{FF2B5EF4-FFF2-40B4-BE49-F238E27FC236}">
              <a16:creationId xmlns:a16="http://schemas.microsoft.com/office/drawing/2014/main" id="{79CE2186-FBD5-418F-AC1B-8A67393319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2" name="Text Box 71">
          <a:extLst>
            <a:ext uri="{FF2B5EF4-FFF2-40B4-BE49-F238E27FC236}">
              <a16:creationId xmlns:a16="http://schemas.microsoft.com/office/drawing/2014/main" id="{83879F7B-456C-4106-B918-55023415C5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3" name="Text Box 72">
          <a:extLst>
            <a:ext uri="{FF2B5EF4-FFF2-40B4-BE49-F238E27FC236}">
              <a16:creationId xmlns:a16="http://schemas.microsoft.com/office/drawing/2014/main" id="{3AFA988A-6CAF-4E2B-96FD-7A1D303A18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4" name="Text Box 73">
          <a:extLst>
            <a:ext uri="{FF2B5EF4-FFF2-40B4-BE49-F238E27FC236}">
              <a16:creationId xmlns:a16="http://schemas.microsoft.com/office/drawing/2014/main" id="{E269FDE4-F921-4636-99A8-0B5004087D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5" name="Text Box 74">
          <a:extLst>
            <a:ext uri="{FF2B5EF4-FFF2-40B4-BE49-F238E27FC236}">
              <a16:creationId xmlns:a16="http://schemas.microsoft.com/office/drawing/2014/main" id="{69A7C5A2-F9FE-410E-9D39-E40B014AC4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6" name="Text Box 75">
          <a:extLst>
            <a:ext uri="{FF2B5EF4-FFF2-40B4-BE49-F238E27FC236}">
              <a16:creationId xmlns:a16="http://schemas.microsoft.com/office/drawing/2014/main" id="{3572D899-0444-4701-86AA-AE0BFF2CAF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7" name="Text Box 77">
          <a:extLst>
            <a:ext uri="{FF2B5EF4-FFF2-40B4-BE49-F238E27FC236}">
              <a16:creationId xmlns:a16="http://schemas.microsoft.com/office/drawing/2014/main" id="{3D887FDC-4493-4F7E-A49E-18BB763CD5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8" name="Text Box 78">
          <a:extLst>
            <a:ext uri="{FF2B5EF4-FFF2-40B4-BE49-F238E27FC236}">
              <a16:creationId xmlns:a16="http://schemas.microsoft.com/office/drawing/2014/main" id="{40013B8C-1CF8-4913-AC35-C7B61FC5B4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79" name="Text Box 80">
          <a:extLst>
            <a:ext uri="{FF2B5EF4-FFF2-40B4-BE49-F238E27FC236}">
              <a16:creationId xmlns:a16="http://schemas.microsoft.com/office/drawing/2014/main" id="{20DE761C-CE1D-4BE5-B131-40F3183957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A711A339-263E-488D-B24E-7FAC7EFD92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E67911AB-7824-4BA3-817D-E25A1168FF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C5B3B238-C842-422F-B20A-D38E2EB6D1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10B25A14-04E9-4286-9E37-C9A83F6E02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4" name="Text Box 12">
          <a:extLst>
            <a:ext uri="{FF2B5EF4-FFF2-40B4-BE49-F238E27FC236}">
              <a16:creationId xmlns:a16="http://schemas.microsoft.com/office/drawing/2014/main" id="{0BE602A8-D91D-48C1-AA6C-5B9DBA9431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5" name="Text Box 49">
          <a:extLst>
            <a:ext uri="{FF2B5EF4-FFF2-40B4-BE49-F238E27FC236}">
              <a16:creationId xmlns:a16="http://schemas.microsoft.com/office/drawing/2014/main" id="{64843AE8-CDEF-44EF-931D-E2A9AD6EC3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6" name="Text Box 50">
          <a:extLst>
            <a:ext uri="{FF2B5EF4-FFF2-40B4-BE49-F238E27FC236}">
              <a16:creationId xmlns:a16="http://schemas.microsoft.com/office/drawing/2014/main" id="{57855412-9DCE-4FA0-BEDE-A55324BC97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F6B74E58-D8B3-4324-990F-88B4D08B68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8" name="Text Box 53">
          <a:extLst>
            <a:ext uri="{FF2B5EF4-FFF2-40B4-BE49-F238E27FC236}">
              <a16:creationId xmlns:a16="http://schemas.microsoft.com/office/drawing/2014/main" id="{2902F6A7-78AC-4D43-B2A2-92510637D3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9C14ED13-D503-4FC2-842C-808395C5F3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0" name="Text Box 40">
          <a:extLst>
            <a:ext uri="{FF2B5EF4-FFF2-40B4-BE49-F238E27FC236}">
              <a16:creationId xmlns:a16="http://schemas.microsoft.com/office/drawing/2014/main" id="{3489E670-ADA9-4094-A69F-F5F3432333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1" name="Text Box 41">
          <a:extLst>
            <a:ext uri="{FF2B5EF4-FFF2-40B4-BE49-F238E27FC236}">
              <a16:creationId xmlns:a16="http://schemas.microsoft.com/office/drawing/2014/main" id="{18EF3BA4-3ACD-4DCB-9389-16EB052D10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55277E60-F4A9-4B78-B6FC-1088F35BA5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6281D680-9415-47DB-9DDF-8C05659007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4" name="Text Box 44">
          <a:extLst>
            <a:ext uri="{FF2B5EF4-FFF2-40B4-BE49-F238E27FC236}">
              <a16:creationId xmlns:a16="http://schemas.microsoft.com/office/drawing/2014/main" id="{EC09B47E-6557-45D9-8F30-086F898454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5" name="Text Box 45">
          <a:extLst>
            <a:ext uri="{FF2B5EF4-FFF2-40B4-BE49-F238E27FC236}">
              <a16:creationId xmlns:a16="http://schemas.microsoft.com/office/drawing/2014/main" id="{2DA14D75-69EB-47D0-93B5-0E739B9346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6" name="Text Box 46">
          <a:extLst>
            <a:ext uri="{FF2B5EF4-FFF2-40B4-BE49-F238E27FC236}">
              <a16:creationId xmlns:a16="http://schemas.microsoft.com/office/drawing/2014/main" id="{BA457EB1-F610-41E1-9116-6E8E47C967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7" name="Text Box 47">
          <a:extLst>
            <a:ext uri="{FF2B5EF4-FFF2-40B4-BE49-F238E27FC236}">
              <a16:creationId xmlns:a16="http://schemas.microsoft.com/office/drawing/2014/main" id="{CDFA652F-EF31-48E0-8D58-E702F8CF2B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8" name="Text Box 48">
          <a:extLst>
            <a:ext uri="{FF2B5EF4-FFF2-40B4-BE49-F238E27FC236}">
              <a16:creationId xmlns:a16="http://schemas.microsoft.com/office/drawing/2014/main" id="{889C7D62-B5EB-47C5-A9A3-8E7AABFDC3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2999" name="Text Box 55">
          <a:extLst>
            <a:ext uri="{FF2B5EF4-FFF2-40B4-BE49-F238E27FC236}">
              <a16:creationId xmlns:a16="http://schemas.microsoft.com/office/drawing/2014/main" id="{F8A474C1-4C63-498F-A061-BE31BE4E2D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0" name="Text Box 56">
          <a:extLst>
            <a:ext uri="{FF2B5EF4-FFF2-40B4-BE49-F238E27FC236}">
              <a16:creationId xmlns:a16="http://schemas.microsoft.com/office/drawing/2014/main" id="{38CDD774-43C2-48F4-BB87-C37E8D9C03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1" name="Text Box 57">
          <a:extLst>
            <a:ext uri="{FF2B5EF4-FFF2-40B4-BE49-F238E27FC236}">
              <a16:creationId xmlns:a16="http://schemas.microsoft.com/office/drawing/2014/main" id="{B266B6A9-D565-4951-B504-AB465F7BC3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2" name="Text Box 58">
          <a:extLst>
            <a:ext uri="{FF2B5EF4-FFF2-40B4-BE49-F238E27FC236}">
              <a16:creationId xmlns:a16="http://schemas.microsoft.com/office/drawing/2014/main" id="{C6BE39CD-8AF2-4848-833E-92B9959CF0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2D2257E2-C835-4C68-931E-1A8515DAC9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4" name="Text Box 60">
          <a:extLst>
            <a:ext uri="{FF2B5EF4-FFF2-40B4-BE49-F238E27FC236}">
              <a16:creationId xmlns:a16="http://schemas.microsoft.com/office/drawing/2014/main" id="{387485F4-3F3B-4C9F-92A5-57200241F6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5" name="Text Box 61">
          <a:extLst>
            <a:ext uri="{FF2B5EF4-FFF2-40B4-BE49-F238E27FC236}">
              <a16:creationId xmlns:a16="http://schemas.microsoft.com/office/drawing/2014/main" id="{07A2BE90-F6EB-4ACE-BF45-2716B0E7B1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6" name="Text Box 62">
          <a:extLst>
            <a:ext uri="{FF2B5EF4-FFF2-40B4-BE49-F238E27FC236}">
              <a16:creationId xmlns:a16="http://schemas.microsoft.com/office/drawing/2014/main" id="{2B34D386-95E3-4AEE-9BE5-3C5BCEFEC4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7" name="Text Box 63">
          <a:extLst>
            <a:ext uri="{FF2B5EF4-FFF2-40B4-BE49-F238E27FC236}">
              <a16:creationId xmlns:a16="http://schemas.microsoft.com/office/drawing/2014/main" id="{B5B949D7-4C7F-4BE8-89DB-F32DB95695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8" name="Text Box 64">
          <a:extLst>
            <a:ext uri="{FF2B5EF4-FFF2-40B4-BE49-F238E27FC236}">
              <a16:creationId xmlns:a16="http://schemas.microsoft.com/office/drawing/2014/main" id="{43B55563-D3B2-475B-8260-E5B9E0D324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09" name="Text Box 66">
          <a:extLst>
            <a:ext uri="{FF2B5EF4-FFF2-40B4-BE49-F238E27FC236}">
              <a16:creationId xmlns:a16="http://schemas.microsoft.com/office/drawing/2014/main" id="{6CD08E80-C98C-44A3-B837-63D7AC4651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0" name="Text Box 67">
          <a:extLst>
            <a:ext uri="{FF2B5EF4-FFF2-40B4-BE49-F238E27FC236}">
              <a16:creationId xmlns:a16="http://schemas.microsoft.com/office/drawing/2014/main" id="{03244783-772E-4237-9D14-11D47AE0DF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1" name="Text Box 68">
          <a:extLst>
            <a:ext uri="{FF2B5EF4-FFF2-40B4-BE49-F238E27FC236}">
              <a16:creationId xmlns:a16="http://schemas.microsoft.com/office/drawing/2014/main" id="{F3E51B5B-F51E-4296-A0A2-3DC8391BD4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2" name="Text Box 69">
          <a:extLst>
            <a:ext uri="{FF2B5EF4-FFF2-40B4-BE49-F238E27FC236}">
              <a16:creationId xmlns:a16="http://schemas.microsoft.com/office/drawing/2014/main" id="{C0982AC6-1BB2-4837-BE27-DF23BCFB94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3" name="Text Box 70">
          <a:extLst>
            <a:ext uri="{FF2B5EF4-FFF2-40B4-BE49-F238E27FC236}">
              <a16:creationId xmlns:a16="http://schemas.microsoft.com/office/drawing/2014/main" id="{9BA54A90-6867-4D33-B3CF-3E8CCA1454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4" name="Text Box 71">
          <a:extLst>
            <a:ext uri="{FF2B5EF4-FFF2-40B4-BE49-F238E27FC236}">
              <a16:creationId xmlns:a16="http://schemas.microsoft.com/office/drawing/2014/main" id="{C7C9C156-2613-406C-A6E7-979CE234C7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5" name="Text Box 72">
          <a:extLst>
            <a:ext uri="{FF2B5EF4-FFF2-40B4-BE49-F238E27FC236}">
              <a16:creationId xmlns:a16="http://schemas.microsoft.com/office/drawing/2014/main" id="{52572F90-DA79-4B20-84FF-E2B5A336F5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6" name="Text Box 73">
          <a:extLst>
            <a:ext uri="{FF2B5EF4-FFF2-40B4-BE49-F238E27FC236}">
              <a16:creationId xmlns:a16="http://schemas.microsoft.com/office/drawing/2014/main" id="{0577D7BD-8E1C-49EF-9839-9AB55F8A0B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7" name="Text Box 74">
          <a:extLst>
            <a:ext uri="{FF2B5EF4-FFF2-40B4-BE49-F238E27FC236}">
              <a16:creationId xmlns:a16="http://schemas.microsoft.com/office/drawing/2014/main" id="{F3ACC195-48CA-41A9-B6E8-EBC326C1C1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8" name="Text Box 75">
          <a:extLst>
            <a:ext uri="{FF2B5EF4-FFF2-40B4-BE49-F238E27FC236}">
              <a16:creationId xmlns:a16="http://schemas.microsoft.com/office/drawing/2014/main" id="{06FC327B-9F92-454D-89A5-B9FF4DD561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19" name="Text Box 77">
          <a:extLst>
            <a:ext uri="{FF2B5EF4-FFF2-40B4-BE49-F238E27FC236}">
              <a16:creationId xmlns:a16="http://schemas.microsoft.com/office/drawing/2014/main" id="{065E269D-C317-4744-B972-0F725E91AD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0" name="Text Box 78">
          <a:extLst>
            <a:ext uri="{FF2B5EF4-FFF2-40B4-BE49-F238E27FC236}">
              <a16:creationId xmlns:a16="http://schemas.microsoft.com/office/drawing/2014/main" id="{D82A0E8C-DB63-42C4-BAAA-EC696E7596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1" name="Text Box 80">
          <a:extLst>
            <a:ext uri="{FF2B5EF4-FFF2-40B4-BE49-F238E27FC236}">
              <a16:creationId xmlns:a16="http://schemas.microsoft.com/office/drawing/2014/main" id="{9AAB8C7A-F419-4E54-BC36-4A062C6CC8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2" name="Text Box 81">
          <a:extLst>
            <a:ext uri="{FF2B5EF4-FFF2-40B4-BE49-F238E27FC236}">
              <a16:creationId xmlns:a16="http://schemas.microsoft.com/office/drawing/2014/main" id="{5EC1FFB7-2FE1-40B8-8AC0-64CC7E1879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76171466-0A8F-40C2-9F26-43E0FB299D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4" name="Text Box 40">
          <a:extLst>
            <a:ext uri="{FF2B5EF4-FFF2-40B4-BE49-F238E27FC236}">
              <a16:creationId xmlns:a16="http://schemas.microsoft.com/office/drawing/2014/main" id="{06C68485-BC8F-4B72-BCB5-CCDBC275CD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7392D894-4D23-440C-BA5A-CBAFC84B54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6" name="Text Box 42">
          <a:extLst>
            <a:ext uri="{FF2B5EF4-FFF2-40B4-BE49-F238E27FC236}">
              <a16:creationId xmlns:a16="http://schemas.microsoft.com/office/drawing/2014/main" id="{F7AF8D6B-B624-41E2-B388-034992D8C2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7" name="Text Box 43">
          <a:extLst>
            <a:ext uri="{FF2B5EF4-FFF2-40B4-BE49-F238E27FC236}">
              <a16:creationId xmlns:a16="http://schemas.microsoft.com/office/drawing/2014/main" id="{F183B3CC-894A-4EEA-B31F-828880D4E4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8" name="Text Box 44">
          <a:extLst>
            <a:ext uri="{FF2B5EF4-FFF2-40B4-BE49-F238E27FC236}">
              <a16:creationId xmlns:a16="http://schemas.microsoft.com/office/drawing/2014/main" id="{0C8D228F-8FA2-41BB-B028-B19059B7CA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29" name="Text Box 45">
          <a:extLst>
            <a:ext uri="{FF2B5EF4-FFF2-40B4-BE49-F238E27FC236}">
              <a16:creationId xmlns:a16="http://schemas.microsoft.com/office/drawing/2014/main" id="{7963ADAB-8047-4ED2-87BC-A5DA9CCAE7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980F47DC-4A89-4893-BE18-535C695EE4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1" name="Text Box 47">
          <a:extLst>
            <a:ext uri="{FF2B5EF4-FFF2-40B4-BE49-F238E27FC236}">
              <a16:creationId xmlns:a16="http://schemas.microsoft.com/office/drawing/2014/main" id="{7E4E4F33-1AD1-4431-A4F4-6337D62F0D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2" name="Text Box 48">
          <a:extLst>
            <a:ext uri="{FF2B5EF4-FFF2-40B4-BE49-F238E27FC236}">
              <a16:creationId xmlns:a16="http://schemas.microsoft.com/office/drawing/2014/main" id="{3627FCDF-92CA-433E-93B8-D5A1663FE8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3" name="Text Box 55">
          <a:extLst>
            <a:ext uri="{FF2B5EF4-FFF2-40B4-BE49-F238E27FC236}">
              <a16:creationId xmlns:a16="http://schemas.microsoft.com/office/drawing/2014/main" id="{FE64F869-BCCF-4598-85EB-67A02F0EFF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4" name="Text Box 56">
          <a:extLst>
            <a:ext uri="{FF2B5EF4-FFF2-40B4-BE49-F238E27FC236}">
              <a16:creationId xmlns:a16="http://schemas.microsoft.com/office/drawing/2014/main" id="{68C3A68D-6074-4580-83AB-DA51A2147B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5" name="Text Box 57">
          <a:extLst>
            <a:ext uri="{FF2B5EF4-FFF2-40B4-BE49-F238E27FC236}">
              <a16:creationId xmlns:a16="http://schemas.microsoft.com/office/drawing/2014/main" id="{A6557A47-7328-40E2-A39B-757B8BE4D8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6" name="Text Box 58">
          <a:extLst>
            <a:ext uri="{FF2B5EF4-FFF2-40B4-BE49-F238E27FC236}">
              <a16:creationId xmlns:a16="http://schemas.microsoft.com/office/drawing/2014/main" id="{E20588FC-9B8E-40DB-B5B5-2B0A9A95AA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7" name="Text Box 59">
          <a:extLst>
            <a:ext uri="{FF2B5EF4-FFF2-40B4-BE49-F238E27FC236}">
              <a16:creationId xmlns:a16="http://schemas.microsoft.com/office/drawing/2014/main" id="{4DA8FBC2-F431-4DB0-8A8C-9D47CEC5FB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8" name="Text Box 60">
          <a:extLst>
            <a:ext uri="{FF2B5EF4-FFF2-40B4-BE49-F238E27FC236}">
              <a16:creationId xmlns:a16="http://schemas.microsoft.com/office/drawing/2014/main" id="{273470DC-D3DD-49DA-82A9-B9E2FF076E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39" name="Text Box 61">
          <a:extLst>
            <a:ext uri="{FF2B5EF4-FFF2-40B4-BE49-F238E27FC236}">
              <a16:creationId xmlns:a16="http://schemas.microsoft.com/office/drawing/2014/main" id="{5AFA088E-DB13-420B-85D5-D88C7F7A6A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0" name="Text Box 62">
          <a:extLst>
            <a:ext uri="{FF2B5EF4-FFF2-40B4-BE49-F238E27FC236}">
              <a16:creationId xmlns:a16="http://schemas.microsoft.com/office/drawing/2014/main" id="{851C7C43-BAB8-4CCE-AF47-95F5FAB60D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02D7F65C-8D05-4656-A258-A5A5E3A22C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2" name="Text Box 64">
          <a:extLst>
            <a:ext uri="{FF2B5EF4-FFF2-40B4-BE49-F238E27FC236}">
              <a16:creationId xmlns:a16="http://schemas.microsoft.com/office/drawing/2014/main" id="{4F41906A-17AE-44BF-A346-EA1A3F2181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3" name="Text Box 66">
          <a:extLst>
            <a:ext uri="{FF2B5EF4-FFF2-40B4-BE49-F238E27FC236}">
              <a16:creationId xmlns:a16="http://schemas.microsoft.com/office/drawing/2014/main" id="{6C87500D-8CBA-4CFE-B78E-D56809B8E6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4" name="Text Box 67">
          <a:extLst>
            <a:ext uri="{FF2B5EF4-FFF2-40B4-BE49-F238E27FC236}">
              <a16:creationId xmlns:a16="http://schemas.microsoft.com/office/drawing/2014/main" id="{67CB9500-BF58-43A8-9F01-4124D96EFA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5" name="Text Box 68">
          <a:extLst>
            <a:ext uri="{FF2B5EF4-FFF2-40B4-BE49-F238E27FC236}">
              <a16:creationId xmlns:a16="http://schemas.microsoft.com/office/drawing/2014/main" id="{0AEE363C-F9F9-40DE-9FAC-94FADC2583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6" name="Text Box 69">
          <a:extLst>
            <a:ext uri="{FF2B5EF4-FFF2-40B4-BE49-F238E27FC236}">
              <a16:creationId xmlns:a16="http://schemas.microsoft.com/office/drawing/2014/main" id="{049304B8-A2BE-4682-A546-545FC53C6D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7" name="Text Box 70">
          <a:extLst>
            <a:ext uri="{FF2B5EF4-FFF2-40B4-BE49-F238E27FC236}">
              <a16:creationId xmlns:a16="http://schemas.microsoft.com/office/drawing/2014/main" id="{1647DB94-D94C-4D1A-BCBA-B762BCAFA0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8" name="Text Box 71">
          <a:extLst>
            <a:ext uri="{FF2B5EF4-FFF2-40B4-BE49-F238E27FC236}">
              <a16:creationId xmlns:a16="http://schemas.microsoft.com/office/drawing/2014/main" id="{38D2EB7F-E0A6-4889-91A2-433882ABA7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49" name="Text Box 72">
          <a:extLst>
            <a:ext uri="{FF2B5EF4-FFF2-40B4-BE49-F238E27FC236}">
              <a16:creationId xmlns:a16="http://schemas.microsoft.com/office/drawing/2014/main" id="{0950474A-97D0-48DE-B12C-F3BBFC2AAF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0" name="Text Box 73">
          <a:extLst>
            <a:ext uri="{FF2B5EF4-FFF2-40B4-BE49-F238E27FC236}">
              <a16:creationId xmlns:a16="http://schemas.microsoft.com/office/drawing/2014/main" id="{86BE6490-E6D6-494A-96A8-E28B63B26D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1" name="Text Box 74">
          <a:extLst>
            <a:ext uri="{FF2B5EF4-FFF2-40B4-BE49-F238E27FC236}">
              <a16:creationId xmlns:a16="http://schemas.microsoft.com/office/drawing/2014/main" id="{DA7B9F31-2A6A-4F97-8A11-9EE0952FE5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2" name="Text Box 75">
          <a:extLst>
            <a:ext uri="{FF2B5EF4-FFF2-40B4-BE49-F238E27FC236}">
              <a16:creationId xmlns:a16="http://schemas.microsoft.com/office/drawing/2014/main" id="{C219DDE3-0EF5-492D-9DA9-1AE1A0CDEE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3" name="Text Box 77">
          <a:extLst>
            <a:ext uri="{FF2B5EF4-FFF2-40B4-BE49-F238E27FC236}">
              <a16:creationId xmlns:a16="http://schemas.microsoft.com/office/drawing/2014/main" id="{8F9D3196-0E74-467D-A8BD-7706453394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4" name="Text Box 78">
          <a:extLst>
            <a:ext uri="{FF2B5EF4-FFF2-40B4-BE49-F238E27FC236}">
              <a16:creationId xmlns:a16="http://schemas.microsoft.com/office/drawing/2014/main" id="{0A47E546-C676-4001-A78E-80B9F2B010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5" name="Text Box 80">
          <a:extLst>
            <a:ext uri="{FF2B5EF4-FFF2-40B4-BE49-F238E27FC236}">
              <a16:creationId xmlns:a16="http://schemas.microsoft.com/office/drawing/2014/main" id="{6813BAD6-B35F-4FEC-AB0D-DC678829D7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6" name="Text Box 81">
          <a:extLst>
            <a:ext uri="{FF2B5EF4-FFF2-40B4-BE49-F238E27FC236}">
              <a16:creationId xmlns:a16="http://schemas.microsoft.com/office/drawing/2014/main" id="{6B7020AE-7369-427D-B63C-5B47442625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E1F201DF-BFEA-43B3-8D78-B43A9090A5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5BFCEAD6-596D-4E3A-98AF-893206693B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59" name="Text Box 41">
          <a:extLst>
            <a:ext uri="{FF2B5EF4-FFF2-40B4-BE49-F238E27FC236}">
              <a16:creationId xmlns:a16="http://schemas.microsoft.com/office/drawing/2014/main" id="{99B7EFE8-86BE-468F-B5BC-7686069D00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0" name="Text Box 42">
          <a:extLst>
            <a:ext uri="{FF2B5EF4-FFF2-40B4-BE49-F238E27FC236}">
              <a16:creationId xmlns:a16="http://schemas.microsoft.com/office/drawing/2014/main" id="{5F0DCFE9-3842-4723-9004-92EF9A6184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86C66162-E8BD-4B1A-AAF2-7C37E79546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2" name="Text Box 44">
          <a:extLst>
            <a:ext uri="{FF2B5EF4-FFF2-40B4-BE49-F238E27FC236}">
              <a16:creationId xmlns:a16="http://schemas.microsoft.com/office/drawing/2014/main" id="{E0EF551F-DB94-47C0-9AA7-368B868CA2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3" name="Text Box 45">
          <a:extLst>
            <a:ext uri="{FF2B5EF4-FFF2-40B4-BE49-F238E27FC236}">
              <a16:creationId xmlns:a16="http://schemas.microsoft.com/office/drawing/2014/main" id="{E11D3352-E69F-4215-AC63-B6AABEE8CF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4" name="Text Box 46">
          <a:extLst>
            <a:ext uri="{FF2B5EF4-FFF2-40B4-BE49-F238E27FC236}">
              <a16:creationId xmlns:a16="http://schemas.microsoft.com/office/drawing/2014/main" id="{2358FBBA-8534-4CED-AE87-7C2947FBFC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5" name="Text Box 47">
          <a:extLst>
            <a:ext uri="{FF2B5EF4-FFF2-40B4-BE49-F238E27FC236}">
              <a16:creationId xmlns:a16="http://schemas.microsoft.com/office/drawing/2014/main" id="{44D629BA-999D-48D9-B658-FCE0F46842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6" name="Text Box 48">
          <a:extLst>
            <a:ext uri="{FF2B5EF4-FFF2-40B4-BE49-F238E27FC236}">
              <a16:creationId xmlns:a16="http://schemas.microsoft.com/office/drawing/2014/main" id="{94974B23-6EB0-4047-8DCD-57BC9B8292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7" name="Text Box 55">
          <a:extLst>
            <a:ext uri="{FF2B5EF4-FFF2-40B4-BE49-F238E27FC236}">
              <a16:creationId xmlns:a16="http://schemas.microsoft.com/office/drawing/2014/main" id="{EFEE3E2D-304B-4CA2-8685-563FF80CB2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8" name="Text Box 56">
          <a:extLst>
            <a:ext uri="{FF2B5EF4-FFF2-40B4-BE49-F238E27FC236}">
              <a16:creationId xmlns:a16="http://schemas.microsoft.com/office/drawing/2014/main" id="{C2B40FE7-368E-43FD-ADAC-CEBBEC70BD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69" name="Text Box 57">
          <a:extLst>
            <a:ext uri="{FF2B5EF4-FFF2-40B4-BE49-F238E27FC236}">
              <a16:creationId xmlns:a16="http://schemas.microsoft.com/office/drawing/2014/main" id="{011313F1-897F-4867-B011-96F86B25E1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0" name="Text Box 58">
          <a:extLst>
            <a:ext uri="{FF2B5EF4-FFF2-40B4-BE49-F238E27FC236}">
              <a16:creationId xmlns:a16="http://schemas.microsoft.com/office/drawing/2014/main" id="{68C2B2D7-7662-4674-93BC-9AFF316DCD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1" name="Text Box 59">
          <a:extLst>
            <a:ext uri="{FF2B5EF4-FFF2-40B4-BE49-F238E27FC236}">
              <a16:creationId xmlns:a16="http://schemas.microsoft.com/office/drawing/2014/main" id="{FA863647-6AE0-4C34-AB89-AF2359402F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2" name="Text Box 60">
          <a:extLst>
            <a:ext uri="{FF2B5EF4-FFF2-40B4-BE49-F238E27FC236}">
              <a16:creationId xmlns:a16="http://schemas.microsoft.com/office/drawing/2014/main" id="{D0B1E753-A5A2-451C-9033-10776A85BF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3" name="Text Box 61">
          <a:extLst>
            <a:ext uri="{FF2B5EF4-FFF2-40B4-BE49-F238E27FC236}">
              <a16:creationId xmlns:a16="http://schemas.microsoft.com/office/drawing/2014/main" id="{C05B6D6A-F8CF-4578-8075-50EEC08180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4" name="Text Box 62">
          <a:extLst>
            <a:ext uri="{FF2B5EF4-FFF2-40B4-BE49-F238E27FC236}">
              <a16:creationId xmlns:a16="http://schemas.microsoft.com/office/drawing/2014/main" id="{B66E99DB-D090-46BB-90BF-58E8A7A5A6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5" name="Text Box 63">
          <a:extLst>
            <a:ext uri="{FF2B5EF4-FFF2-40B4-BE49-F238E27FC236}">
              <a16:creationId xmlns:a16="http://schemas.microsoft.com/office/drawing/2014/main" id="{72B27C24-85BF-4AF9-8E78-CF14E8FA8D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6" name="Text Box 64">
          <a:extLst>
            <a:ext uri="{FF2B5EF4-FFF2-40B4-BE49-F238E27FC236}">
              <a16:creationId xmlns:a16="http://schemas.microsoft.com/office/drawing/2014/main" id="{B6B5D568-91ED-4D36-9BAD-64C420DE57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7" name="Text Box 66">
          <a:extLst>
            <a:ext uri="{FF2B5EF4-FFF2-40B4-BE49-F238E27FC236}">
              <a16:creationId xmlns:a16="http://schemas.microsoft.com/office/drawing/2014/main" id="{7560A60A-EE7F-4A90-ADC1-C480E70F4F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8" name="Text Box 67">
          <a:extLst>
            <a:ext uri="{FF2B5EF4-FFF2-40B4-BE49-F238E27FC236}">
              <a16:creationId xmlns:a16="http://schemas.microsoft.com/office/drawing/2014/main" id="{FE7797C3-9243-4758-BF2D-EC0443E9A8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79" name="Text Box 68">
          <a:extLst>
            <a:ext uri="{FF2B5EF4-FFF2-40B4-BE49-F238E27FC236}">
              <a16:creationId xmlns:a16="http://schemas.microsoft.com/office/drawing/2014/main" id="{CF1840A7-9847-4E3F-9584-3B694B7DD7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0" name="Text Box 69">
          <a:extLst>
            <a:ext uri="{FF2B5EF4-FFF2-40B4-BE49-F238E27FC236}">
              <a16:creationId xmlns:a16="http://schemas.microsoft.com/office/drawing/2014/main" id="{83D93AB7-8F17-4DB0-B6D3-21FFD9D93D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1" name="Text Box 70">
          <a:extLst>
            <a:ext uri="{FF2B5EF4-FFF2-40B4-BE49-F238E27FC236}">
              <a16:creationId xmlns:a16="http://schemas.microsoft.com/office/drawing/2014/main" id="{75E7325B-BE45-4BAC-A5C3-07706DE2D0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2" name="Text Box 71">
          <a:extLst>
            <a:ext uri="{FF2B5EF4-FFF2-40B4-BE49-F238E27FC236}">
              <a16:creationId xmlns:a16="http://schemas.microsoft.com/office/drawing/2014/main" id="{0134C679-7DFA-4114-A381-334486CB4E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3" name="Text Box 72">
          <a:extLst>
            <a:ext uri="{FF2B5EF4-FFF2-40B4-BE49-F238E27FC236}">
              <a16:creationId xmlns:a16="http://schemas.microsoft.com/office/drawing/2014/main" id="{D723145B-4A32-43A7-8939-A54EB998C5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4" name="Text Box 73">
          <a:extLst>
            <a:ext uri="{FF2B5EF4-FFF2-40B4-BE49-F238E27FC236}">
              <a16:creationId xmlns:a16="http://schemas.microsoft.com/office/drawing/2014/main" id="{00DFB8C1-A3CE-4A53-BBC1-A904D8B9B4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5" name="Text Box 74">
          <a:extLst>
            <a:ext uri="{FF2B5EF4-FFF2-40B4-BE49-F238E27FC236}">
              <a16:creationId xmlns:a16="http://schemas.microsoft.com/office/drawing/2014/main" id="{81B64EE3-7A5C-4FE7-9B3B-99A5FAA245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6" name="Text Box 75">
          <a:extLst>
            <a:ext uri="{FF2B5EF4-FFF2-40B4-BE49-F238E27FC236}">
              <a16:creationId xmlns:a16="http://schemas.microsoft.com/office/drawing/2014/main" id="{FE3C8893-C489-446B-B63A-40DED118EA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7" name="Text Box 77">
          <a:extLst>
            <a:ext uri="{FF2B5EF4-FFF2-40B4-BE49-F238E27FC236}">
              <a16:creationId xmlns:a16="http://schemas.microsoft.com/office/drawing/2014/main" id="{292028F2-09F5-4A46-A2B4-2505F63B6D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8" name="Text Box 78">
          <a:extLst>
            <a:ext uri="{FF2B5EF4-FFF2-40B4-BE49-F238E27FC236}">
              <a16:creationId xmlns:a16="http://schemas.microsoft.com/office/drawing/2014/main" id="{F2056523-EB65-4759-85EF-2DEFE204E4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89" name="Text Box 80">
          <a:extLst>
            <a:ext uri="{FF2B5EF4-FFF2-40B4-BE49-F238E27FC236}">
              <a16:creationId xmlns:a16="http://schemas.microsoft.com/office/drawing/2014/main" id="{FA9FA2F3-C472-45AE-B8BC-56FED1A0EE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0" name="Text Box 81">
          <a:extLst>
            <a:ext uri="{FF2B5EF4-FFF2-40B4-BE49-F238E27FC236}">
              <a16:creationId xmlns:a16="http://schemas.microsoft.com/office/drawing/2014/main" id="{32FA79EF-4AA6-45AD-BCC0-B56A5D1AC5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5CA4EC01-0BC0-4644-BC40-386BD65051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F9805872-9B48-4EF9-98B4-978D6FF25D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94708442-DA63-4E22-8C85-4D1CE7DAF5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D59E4121-DC63-43DD-AE84-F777578A0D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482406BD-4863-4758-81AF-EC3D81E90C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6" name="Text Box 8">
          <a:extLst>
            <a:ext uri="{FF2B5EF4-FFF2-40B4-BE49-F238E27FC236}">
              <a16:creationId xmlns:a16="http://schemas.microsoft.com/office/drawing/2014/main" id="{B02B08E5-3AC4-4116-8865-E2DFA7BF8F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77999F88-8027-4243-BA78-0605EECB12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8" name="Text Box 10">
          <a:extLst>
            <a:ext uri="{FF2B5EF4-FFF2-40B4-BE49-F238E27FC236}">
              <a16:creationId xmlns:a16="http://schemas.microsoft.com/office/drawing/2014/main" id="{F4F1A03D-BAD4-4B26-ACA7-3E5CAF3330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099" name="Text Box 11">
          <a:extLst>
            <a:ext uri="{FF2B5EF4-FFF2-40B4-BE49-F238E27FC236}">
              <a16:creationId xmlns:a16="http://schemas.microsoft.com/office/drawing/2014/main" id="{914682B2-9F4F-4951-8FDA-21F04B449E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0" name="Text Box 12">
          <a:extLst>
            <a:ext uri="{FF2B5EF4-FFF2-40B4-BE49-F238E27FC236}">
              <a16:creationId xmlns:a16="http://schemas.microsoft.com/office/drawing/2014/main" id="{13DD5DB6-C2BC-4009-A07A-A436A8CDC9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1" name="Text Box 49">
          <a:extLst>
            <a:ext uri="{FF2B5EF4-FFF2-40B4-BE49-F238E27FC236}">
              <a16:creationId xmlns:a16="http://schemas.microsoft.com/office/drawing/2014/main" id="{0E36FB9B-6ABC-45E1-9A07-E4B3B1889B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2" name="Text Box 50">
          <a:extLst>
            <a:ext uri="{FF2B5EF4-FFF2-40B4-BE49-F238E27FC236}">
              <a16:creationId xmlns:a16="http://schemas.microsoft.com/office/drawing/2014/main" id="{035D07A9-8081-48E9-B51F-48BFF445C9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D75E06C5-1538-4716-8B19-4E83F21D0B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88F3CCAF-2C52-437B-BA4E-DFDBF0EC74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A8B5B3EF-1125-44C5-8D4B-A454E94C72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id="{26EBDC4B-5D9E-490D-91A9-8E1B1CA788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id="{3EF131B9-2846-4635-9423-24E3406BB7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id="{19AE55A4-D107-4811-96BF-8DC2611F85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DF4F356F-1AF4-43C7-8332-1CD95BCE79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0" name="Text Box 8">
          <a:extLst>
            <a:ext uri="{FF2B5EF4-FFF2-40B4-BE49-F238E27FC236}">
              <a16:creationId xmlns:a16="http://schemas.microsoft.com/office/drawing/2014/main" id="{19E33738-96BA-4144-85EE-34B4E1DE89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0F4D1797-51F6-4E26-BEB2-FE4C7C1171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2" name="Text Box 10">
          <a:extLst>
            <a:ext uri="{FF2B5EF4-FFF2-40B4-BE49-F238E27FC236}">
              <a16:creationId xmlns:a16="http://schemas.microsoft.com/office/drawing/2014/main" id="{5D3E9E2F-2751-4BB2-A443-81BF83F696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3" name="Text Box 11">
          <a:extLst>
            <a:ext uri="{FF2B5EF4-FFF2-40B4-BE49-F238E27FC236}">
              <a16:creationId xmlns:a16="http://schemas.microsoft.com/office/drawing/2014/main" id="{6D026310-8498-4CAD-9874-248015B5F7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060F7968-E4B7-4259-BFB4-B2E272A151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4C41DDCD-9195-48EC-AE77-62AFC7BBFA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6" name="Text Box 40">
          <a:extLst>
            <a:ext uri="{FF2B5EF4-FFF2-40B4-BE49-F238E27FC236}">
              <a16:creationId xmlns:a16="http://schemas.microsoft.com/office/drawing/2014/main" id="{01D379D9-B238-4089-B579-AB45E2A34D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7" name="Text Box 41">
          <a:extLst>
            <a:ext uri="{FF2B5EF4-FFF2-40B4-BE49-F238E27FC236}">
              <a16:creationId xmlns:a16="http://schemas.microsoft.com/office/drawing/2014/main" id="{C737B158-6119-46CF-B6A6-83A6A928E0D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8" name="Text Box 42">
          <a:extLst>
            <a:ext uri="{FF2B5EF4-FFF2-40B4-BE49-F238E27FC236}">
              <a16:creationId xmlns:a16="http://schemas.microsoft.com/office/drawing/2014/main" id="{AB3DA98D-F7F2-4FA0-9C29-954785F963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789AD386-87A9-4EA6-AD65-DFA49CB10B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0" name="Text Box 44">
          <a:extLst>
            <a:ext uri="{FF2B5EF4-FFF2-40B4-BE49-F238E27FC236}">
              <a16:creationId xmlns:a16="http://schemas.microsoft.com/office/drawing/2014/main" id="{4B2200EA-FD8C-4096-AAC3-81C3B70CA4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1" name="Text Box 45">
          <a:extLst>
            <a:ext uri="{FF2B5EF4-FFF2-40B4-BE49-F238E27FC236}">
              <a16:creationId xmlns:a16="http://schemas.microsoft.com/office/drawing/2014/main" id="{441555EE-CF02-4055-80BB-C11855F921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2" name="Text Box 46">
          <a:extLst>
            <a:ext uri="{FF2B5EF4-FFF2-40B4-BE49-F238E27FC236}">
              <a16:creationId xmlns:a16="http://schemas.microsoft.com/office/drawing/2014/main" id="{A9BA9115-F5AF-41E3-9335-B594086781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3" name="Text Box 47">
          <a:extLst>
            <a:ext uri="{FF2B5EF4-FFF2-40B4-BE49-F238E27FC236}">
              <a16:creationId xmlns:a16="http://schemas.microsoft.com/office/drawing/2014/main" id="{6DD85668-8616-43D3-9DE3-93EF969774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4" name="Text Box 48">
          <a:extLst>
            <a:ext uri="{FF2B5EF4-FFF2-40B4-BE49-F238E27FC236}">
              <a16:creationId xmlns:a16="http://schemas.microsoft.com/office/drawing/2014/main" id="{DB54307F-48FB-41A3-A391-53450B083E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5" name="Text Box 49">
          <a:extLst>
            <a:ext uri="{FF2B5EF4-FFF2-40B4-BE49-F238E27FC236}">
              <a16:creationId xmlns:a16="http://schemas.microsoft.com/office/drawing/2014/main" id="{E9AF2B97-FC71-43FC-A6CE-83E5465513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6" name="Text Box 50">
          <a:extLst>
            <a:ext uri="{FF2B5EF4-FFF2-40B4-BE49-F238E27FC236}">
              <a16:creationId xmlns:a16="http://schemas.microsoft.com/office/drawing/2014/main" id="{96F052D1-E95E-492D-BF13-F43E0CB000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BD5A2CE0-4343-4FE0-B8AE-BDAC40F908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794F19DF-8DB4-4B06-85A2-5A36F2AEB2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29" name="Text Box 55">
          <a:extLst>
            <a:ext uri="{FF2B5EF4-FFF2-40B4-BE49-F238E27FC236}">
              <a16:creationId xmlns:a16="http://schemas.microsoft.com/office/drawing/2014/main" id="{F60053B4-9C77-4461-B9FF-DE9839A5E5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0" name="Text Box 56">
          <a:extLst>
            <a:ext uri="{FF2B5EF4-FFF2-40B4-BE49-F238E27FC236}">
              <a16:creationId xmlns:a16="http://schemas.microsoft.com/office/drawing/2014/main" id="{2491CD90-ABB2-48CA-8A2E-AC5C3F763F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1" name="Text Box 57">
          <a:extLst>
            <a:ext uri="{FF2B5EF4-FFF2-40B4-BE49-F238E27FC236}">
              <a16:creationId xmlns:a16="http://schemas.microsoft.com/office/drawing/2014/main" id="{2A3A5556-890F-4724-BDD8-0E441FE029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2" name="Text Box 58">
          <a:extLst>
            <a:ext uri="{FF2B5EF4-FFF2-40B4-BE49-F238E27FC236}">
              <a16:creationId xmlns:a16="http://schemas.microsoft.com/office/drawing/2014/main" id="{CEC1463A-08F6-4E31-881F-D2943333AF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3" name="Text Box 59">
          <a:extLst>
            <a:ext uri="{FF2B5EF4-FFF2-40B4-BE49-F238E27FC236}">
              <a16:creationId xmlns:a16="http://schemas.microsoft.com/office/drawing/2014/main" id="{9783CD7D-9BA8-4AB0-B8F7-FCECD9FFCE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4" name="Text Box 60">
          <a:extLst>
            <a:ext uri="{FF2B5EF4-FFF2-40B4-BE49-F238E27FC236}">
              <a16:creationId xmlns:a16="http://schemas.microsoft.com/office/drawing/2014/main" id="{68CC15B2-6E7C-40B7-AD6F-949C0A36C3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5" name="Text Box 61">
          <a:extLst>
            <a:ext uri="{FF2B5EF4-FFF2-40B4-BE49-F238E27FC236}">
              <a16:creationId xmlns:a16="http://schemas.microsoft.com/office/drawing/2014/main" id="{3F5B285D-17DC-4509-B408-9B89785295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6" name="Text Box 62">
          <a:extLst>
            <a:ext uri="{FF2B5EF4-FFF2-40B4-BE49-F238E27FC236}">
              <a16:creationId xmlns:a16="http://schemas.microsoft.com/office/drawing/2014/main" id="{528D281A-DD13-4737-B2D5-FE9DAF7EC5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7" name="Text Box 63">
          <a:extLst>
            <a:ext uri="{FF2B5EF4-FFF2-40B4-BE49-F238E27FC236}">
              <a16:creationId xmlns:a16="http://schemas.microsoft.com/office/drawing/2014/main" id="{48D2DA7D-B161-402E-B45B-E39A326BF3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8" name="Text Box 64">
          <a:extLst>
            <a:ext uri="{FF2B5EF4-FFF2-40B4-BE49-F238E27FC236}">
              <a16:creationId xmlns:a16="http://schemas.microsoft.com/office/drawing/2014/main" id="{14E1994F-EEAF-4A8C-90CF-1CA43ED625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39" name="Text Box 66">
          <a:extLst>
            <a:ext uri="{FF2B5EF4-FFF2-40B4-BE49-F238E27FC236}">
              <a16:creationId xmlns:a16="http://schemas.microsoft.com/office/drawing/2014/main" id="{CD7B9C28-74F6-4A81-82D1-C334A07F79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0" name="Text Box 67">
          <a:extLst>
            <a:ext uri="{FF2B5EF4-FFF2-40B4-BE49-F238E27FC236}">
              <a16:creationId xmlns:a16="http://schemas.microsoft.com/office/drawing/2014/main" id="{1C59E072-7CD1-4722-BB3C-F752489990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1" name="Text Box 68">
          <a:extLst>
            <a:ext uri="{FF2B5EF4-FFF2-40B4-BE49-F238E27FC236}">
              <a16:creationId xmlns:a16="http://schemas.microsoft.com/office/drawing/2014/main" id="{D1DE3AB0-35C3-4F29-B548-6E759DD123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2" name="Text Box 69">
          <a:extLst>
            <a:ext uri="{FF2B5EF4-FFF2-40B4-BE49-F238E27FC236}">
              <a16:creationId xmlns:a16="http://schemas.microsoft.com/office/drawing/2014/main" id="{945480EF-4F39-46E9-B7F7-CBE781DF06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3" name="Text Box 70">
          <a:extLst>
            <a:ext uri="{FF2B5EF4-FFF2-40B4-BE49-F238E27FC236}">
              <a16:creationId xmlns:a16="http://schemas.microsoft.com/office/drawing/2014/main" id="{590DC0EC-645F-4D97-85D6-86655BF526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4" name="Text Box 71">
          <a:extLst>
            <a:ext uri="{FF2B5EF4-FFF2-40B4-BE49-F238E27FC236}">
              <a16:creationId xmlns:a16="http://schemas.microsoft.com/office/drawing/2014/main" id="{0B6E2A59-D0CA-4F03-A2AC-D3ED90BF68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5" name="Text Box 72">
          <a:extLst>
            <a:ext uri="{FF2B5EF4-FFF2-40B4-BE49-F238E27FC236}">
              <a16:creationId xmlns:a16="http://schemas.microsoft.com/office/drawing/2014/main" id="{CC7976C7-85B4-43DE-8CFF-852DC458C5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6" name="Text Box 73">
          <a:extLst>
            <a:ext uri="{FF2B5EF4-FFF2-40B4-BE49-F238E27FC236}">
              <a16:creationId xmlns:a16="http://schemas.microsoft.com/office/drawing/2014/main" id="{739F6238-EA60-4012-932A-44852BF930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7" name="Text Box 74">
          <a:extLst>
            <a:ext uri="{FF2B5EF4-FFF2-40B4-BE49-F238E27FC236}">
              <a16:creationId xmlns:a16="http://schemas.microsoft.com/office/drawing/2014/main" id="{FF16D99F-87E3-4560-B8EE-FA7A6B6494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8" name="Text Box 75">
          <a:extLst>
            <a:ext uri="{FF2B5EF4-FFF2-40B4-BE49-F238E27FC236}">
              <a16:creationId xmlns:a16="http://schemas.microsoft.com/office/drawing/2014/main" id="{F7044F17-827D-45D8-AC0A-7EE5E06F58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49" name="Text Box 77">
          <a:extLst>
            <a:ext uri="{FF2B5EF4-FFF2-40B4-BE49-F238E27FC236}">
              <a16:creationId xmlns:a16="http://schemas.microsoft.com/office/drawing/2014/main" id="{10B1BDBF-1092-46D9-AA0A-768C4E1A2D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0" name="Text Box 78">
          <a:extLst>
            <a:ext uri="{FF2B5EF4-FFF2-40B4-BE49-F238E27FC236}">
              <a16:creationId xmlns:a16="http://schemas.microsoft.com/office/drawing/2014/main" id="{07F85333-394E-4B86-B091-BC16E7BEEF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1" name="Text Box 80">
          <a:extLst>
            <a:ext uri="{FF2B5EF4-FFF2-40B4-BE49-F238E27FC236}">
              <a16:creationId xmlns:a16="http://schemas.microsoft.com/office/drawing/2014/main" id="{ED799B58-4407-49EA-BA69-6FBE1E3710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2" name="Text Box 81">
          <a:extLst>
            <a:ext uri="{FF2B5EF4-FFF2-40B4-BE49-F238E27FC236}">
              <a16:creationId xmlns:a16="http://schemas.microsoft.com/office/drawing/2014/main" id="{A5278B4C-7186-4E0F-8910-4AC8E9C832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B18AF1A9-EE64-42B7-9A8E-1FB52865CC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4" name="Text Box 40">
          <a:extLst>
            <a:ext uri="{FF2B5EF4-FFF2-40B4-BE49-F238E27FC236}">
              <a16:creationId xmlns:a16="http://schemas.microsoft.com/office/drawing/2014/main" id="{4ACB25CF-BF60-48E3-A26C-120B6E45CB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5" name="Text Box 41">
          <a:extLst>
            <a:ext uri="{FF2B5EF4-FFF2-40B4-BE49-F238E27FC236}">
              <a16:creationId xmlns:a16="http://schemas.microsoft.com/office/drawing/2014/main" id="{3832F2DC-6EBC-4454-BF9C-6BFAFDB3C0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6" name="Text Box 42">
          <a:extLst>
            <a:ext uri="{FF2B5EF4-FFF2-40B4-BE49-F238E27FC236}">
              <a16:creationId xmlns:a16="http://schemas.microsoft.com/office/drawing/2014/main" id="{5C615164-F33E-4882-8DB2-F77244BD4C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7" name="Text Box 43">
          <a:extLst>
            <a:ext uri="{FF2B5EF4-FFF2-40B4-BE49-F238E27FC236}">
              <a16:creationId xmlns:a16="http://schemas.microsoft.com/office/drawing/2014/main" id="{516B5272-7C01-4B3A-865B-19B14EF0EB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8" name="Text Box 44">
          <a:extLst>
            <a:ext uri="{FF2B5EF4-FFF2-40B4-BE49-F238E27FC236}">
              <a16:creationId xmlns:a16="http://schemas.microsoft.com/office/drawing/2014/main" id="{33D3CF40-0061-43EB-BA80-6CFCEBFE45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59" name="Text Box 45">
          <a:extLst>
            <a:ext uri="{FF2B5EF4-FFF2-40B4-BE49-F238E27FC236}">
              <a16:creationId xmlns:a16="http://schemas.microsoft.com/office/drawing/2014/main" id="{008CC62E-3227-4100-845B-1FD5D546B2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0" name="Text Box 46">
          <a:extLst>
            <a:ext uri="{FF2B5EF4-FFF2-40B4-BE49-F238E27FC236}">
              <a16:creationId xmlns:a16="http://schemas.microsoft.com/office/drawing/2014/main" id="{3BB804D3-C30F-4BB6-9C73-0C172F37AE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1" name="Text Box 47">
          <a:extLst>
            <a:ext uri="{FF2B5EF4-FFF2-40B4-BE49-F238E27FC236}">
              <a16:creationId xmlns:a16="http://schemas.microsoft.com/office/drawing/2014/main" id="{A712C8EC-5231-490C-88E0-732BA1C99E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2" name="Text Box 48">
          <a:extLst>
            <a:ext uri="{FF2B5EF4-FFF2-40B4-BE49-F238E27FC236}">
              <a16:creationId xmlns:a16="http://schemas.microsoft.com/office/drawing/2014/main" id="{FB840FEA-3E94-444E-B964-D61E39FD7F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3" name="Text Box 55">
          <a:extLst>
            <a:ext uri="{FF2B5EF4-FFF2-40B4-BE49-F238E27FC236}">
              <a16:creationId xmlns:a16="http://schemas.microsoft.com/office/drawing/2014/main" id="{97360C96-14D7-456D-9914-275E128C42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4" name="Text Box 56">
          <a:extLst>
            <a:ext uri="{FF2B5EF4-FFF2-40B4-BE49-F238E27FC236}">
              <a16:creationId xmlns:a16="http://schemas.microsoft.com/office/drawing/2014/main" id="{6EE97D72-6853-41C5-B117-877DB5F0AB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5" name="Text Box 57">
          <a:extLst>
            <a:ext uri="{FF2B5EF4-FFF2-40B4-BE49-F238E27FC236}">
              <a16:creationId xmlns:a16="http://schemas.microsoft.com/office/drawing/2014/main" id="{30B91CE2-B528-4D13-8218-9F264C5E96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6" name="Text Box 58">
          <a:extLst>
            <a:ext uri="{FF2B5EF4-FFF2-40B4-BE49-F238E27FC236}">
              <a16:creationId xmlns:a16="http://schemas.microsoft.com/office/drawing/2014/main" id="{7F90F65E-1D29-40F0-AB1C-2360DB2F06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7" name="Text Box 59">
          <a:extLst>
            <a:ext uri="{FF2B5EF4-FFF2-40B4-BE49-F238E27FC236}">
              <a16:creationId xmlns:a16="http://schemas.microsoft.com/office/drawing/2014/main" id="{5C53FF58-0AE3-4B98-B962-F32347B6C1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8" name="Text Box 60">
          <a:extLst>
            <a:ext uri="{FF2B5EF4-FFF2-40B4-BE49-F238E27FC236}">
              <a16:creationId xmlns:a16="http://schemas.microsoft.com/office/drawing/2014/main" id="{C2197547-30E2-4B96-AA85-9842441C59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69" name="Text Box 61">
          <a:extLst>
            <a:ext uri="{FF2B5EF4-FFF2-40B4-BE49-F238E27FC236}">
              <a16:creationId xmlns:a16="http://schemas.microsoft.com/office/drawing/2014/main" id="{88F688B9-2E86-4647-B39B-5D1BF3449F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0" name="Text Box 62">
          <a:extLst>
            <a:ext uri="{FF2B5EF4-FFF2-40B4-BE49-F238E27FC236}">
              <a16:creationId xmlns:a16="http://schemas.microsoft.com/office/drawing/2014/main" id="{45301D59-5EBB-463E-BC23-83055C717C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5F0347A2-5823-401A-BED2-E1800273E2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2" name="Text Box 64">
          <a:extLst>
            <a:ext uri="{FF2B5EF4-FFF2-40B4-BE49-F238E27FC236}">
              <a16:creationId xmlns:a16="http://schemas.microsoft.com/office/drawing/2014/main" id="{7D1254E4-42C0-4112-A57F-7B5D224DBF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3" name="Text Box 66">
          <a:extLst>
            <a:ext uri="{FF2B5EF4-FFF2-40B4-BE49-F238E27FC236}">
              <a16:creationId xmlns:a16="http://schemas.microsoft.com/office/drawing/2014/main" id="{F580C341-C268-4102-98D7-73A8B49437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4" name="Text Box 67">
          <a:extLst>
            <a:ext uri="{FF2B5EF4-FFF2-40B4-BE49-F238E27FC236}">
              <a16:creationId xmlns:a16="http://schemas.microsoft.com/office/drawing/2014/main" id="{6B1EFDF4-5715-451E-B778-20D53C5A12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5" name="Text Box 68">
          <a:extLst>
            <a:ext uri="{FF2B5EF4-FFF2-40B4-BE49-F238E27FC236}">
              <a16:creationId xmlns:a16="http://schemas.microsoft.com/office/drawing/2014/main" id="{4DA3F5FA-ACF0-4C96-B226-56B7D1509D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6" name="Text Box 69">
          <a:extLst>
            <a:ext uri="{FF2B5EF4-FFF2-40B4-BE49-F238E27FC236}">
              <a16:creationId xmlns:a16="http://schemas.microsoft.com/office/drawing/2014/main" id="{3608CDF3-E9B7-43FB-9D7C-FB4B028465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7" name="Text Box 70">
          <a:extLst>
            <a:ext uri="{FF2B5EF4-FFF2-40B4-BE49-F238E27FC236}">
              <a16:creationId xmlns:a16="http://schemas.microsoft.com/office/drawing/2014/main" id="{1EECEE50-672B-49C6-B42B-B02A0A7AD9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8" name="Text Box 71">
          <a:extLst>
            <a:ext uri="{FF2B5EF4-FFF2-40B4-BE49-F238E27FC236}">
              <a16:creationId xmlns:a16="http://schemas.microsoft.com/office/drawing/2014/main" id="{48B7BDBD-ED85-454C-87D9-7885A5D602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79" name="Text Box 72">
          <a:extLst>
            <a:ext uri="{FF2B5EF4-FFF2-40B4-BE49-F238E27FC236}">
              <a16:creationId xmlns:a16="http://schemas.microsoft.com/office/drawing/2014/main" id="{D574D440-B1BF-4AA2-ABE9-3850DB355C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0" name="Text Box 73">
          <a:extLst>
            <a:ext uri="{FF2B5EF4-FFF2-40B4-BE49-F238E27FC236}">
              <a16:creationId xmlns:a16="http://schemas.microsoft.com/office/drawing/2014/main" id="{1A4F3993-94E2-419B-A1F9-61BADA6D64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1" name="Text Box 74">
          <a:extLst>
            <a:ext uri="{FF2B5EF4-FFF2-40B4-BE49-F238E27FC236}">
              <a16:creationId xmlns:a16="http://schemas.microsoft.com/office/drawing/2014/main" id="{D29378BA-FC87-48BA-8A2A-BCEADBEADE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2" name="Text Box 75">
          <a:extLst>
            <a:ext uri="{FF2B5EF4-FFF2-40B4-BE49-F238E27FC236}">
              <a16:creationId xmlns:a16="http://schemas.microsoft.com/office/drawing/2014/main" id="{89B1E9A1-10F4-40A0-9E21-1FA8820296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3" name="Text Box 77">
          <a:extLst>
            <a:ext uri="{FF2B5EF4-FFF2-40B4-BE49-F238E27FC236}">
              <a16:creationId xmlns:a16="http://schemas.microsoft.com/office/drawing/2014/main" id="{FC511CFB-057C-45AA-B972-2B54564FAF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4" name="Text Box 78">
          <a:extLst>
            <a:ext uri="{FF2B5EF4-FFF2-40B4-BE49-F238E27FC236}">
              <a16:creationId xmlns:a16="http://schemas.microsoft.com/office/drawing/2014/main" id="{17EC07D7-60FD-4FE3-B546-04785F87EF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5" name="Text Box 80">
          <a:extLst>
            <a:ext uri="{FF2B5EF4-FFF2-40B4-BE49-F238E27FC236}">
              <a16:creationId xmlns:a16="http://schemas.microsoft.com/office/drawing/2014/main" id="{C156EBAF-7557-4A5D-B595-41DA6D62A9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6" name="Text Box 81">
          <a:extLst>
            <a:ext uri="{FF2B5EF4-FFF2-40B4-BE49-F238E27FC236}">
              <a16:creationId xmlns:a16="http://schemas.microsoft.com/office/drawing/2014/main" id="{D0552CB5-CF0D-4738-AF2F-54A1A17991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7FF87C8A-E88A-40C3-8FB9-F9C9B0E38C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8" name="Text Box 40">
          <a:extLst>
            <a:ext uri="{FF2B5EF4-FFF2-40B4-BE49-F238E27FC236}">
              <a16:creationId xmlns:a16="http://schemas.microsoft.com/office/drawing/2014/main" id="{B5EAC5DF-70AA-42BE-B262-E02DA23B5B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89" name="Text Box 41">
          <a:extLst>
            <a:ext uri="{FF2B5EF4-FFF2-40B4-BE49-F238E27FC236}">
              <a16:creationId xmlns:a16="http://schemas.microsoft.com/office/drawing/2014/main" id="{D1450F5B-4E85-4297-A3E0-42293089BE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0" name="Text Box 42">
          <a:extLst>
            <a:ext uri="{FF2B5EF4-FFF2-40B4-BE49-F238E27FC236}">
              <a16:creationId xmlns:a16="http://schemas.microsoft.com/office/drawing/2014/main" id="{FDA0B013-A798-46DB-BAA4-2CA58D805C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1" name="Text Box 43">
          <a:extLst>
            <a:ext uri="{FF2B5EF4-FFF2-40B4-BE49-F238E27FC236}">
              <a16:creationId xmlns:a16="http://schemas.microsoft.com/office/drawing/2014/main" id="{6C6CACD5-4F3C-4667-8AE9-130161B20B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2" name="Text Box 44">
          <a:extLst>
            <a:ext uri="{FF2B5EF4-FFF2-40B4-BE49-F238E27FC236}">
              <a16:creationId xmlns:a16="http://schemas.microsoft.com/office/drawing/2014/main" id="{5DABC7CF-F62E-4444-A29D-DC2295B0F2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3" name="Text Box 45">
          <a:extLst>
            <a:ext uri="{FF2B5EF4-FFF2-40B4-BE49-F238E27FC236}">
              <a16:creationId xmlns:a16="http://schemas.microsoft.com/office/drawing/2014/main" id="{ACA1BE02-D101-4CC2-BE7B-04E1280364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694FB173-7EE4-44A5-8A9D-7C4749E47C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5" name="Text Box 47">
          <a:extLst>
            <a:ext uri="{FF2B5EF4-FFF2-40B4-BE49-F238E27FC236}">
              <a16:creationId xmlns:a16="http://schemas.microsoft.com/office/drawing/2014/main" id="{4AA7AB9A-812F-444F-A47B-21C2C1B2FC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6" name="Text Box 48">
          <a:extLst>
            <a:ext uri="{FF2B5EF4-FFF2-40B4-BE49-F238E27FC236}">
              <a16:creationId xmlns:a16="http://schemas.microsoft.com/office/drawing/2014/main" id="{307D66CF-32EF-45E0-8B4E-46B2DB8E0E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7" name="Text Box 55">
          <a:extLst>
            <a:ext uri="{FF2B5EF4-FFF2-40B4-BE49-F238E27FC236}">
              <a16:creationId xmlns:a16="http://schemas.microsoft.com/office/drawing/2014/main" id="{78A8F36C-14DD-4868-BF5E-D39903A2BE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8" name="Text Box 56">
          <a:extLst>
            <a:ext uri="{FF2B5EF4-FFF2-40B4-BE49-F238E27FC236}">
              <a16:creationId xmlns:a16="http://schemas.microsoft.com/office/drawing/2014/main" id="{BC3FD0D7-6203-472E-8A47-6EC7FB5C4B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199" name="Text Box 57">
          <a:extLst>
            <a:ext uri="{FF2B5EF4-FFF2-40B4-BE49-F238E27FC236}">
              <a16:creationId xmlns:a16="http://schemas.microsoft.com/office/drawing/2014/main" id="{B0143F4B-816E-4618-A7DA-67F290049F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0" name="Text Box 58">
          <a:extLst>
            <a:ext uri="{FF2B5EF4-FFF2-40B4-BE49-F238E27FC236}">
              <a16:creationId xmlns:a16="http://schemas.microsoft.com/office/drawing/2014/main" id="{C1F48678-1C99-4BA7-8572-832D4F5C1A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1" name="Text Box 59">
          <a:extLst>
            <a:ext uri="{FF2B5EF4-FFF2-40B4-BE49-F238E27FC236}">
              <a16:creationId xmlns:a16="http://schemas.microsoft.com/office/drawing/2014/main" id="{07E1F3AA-0449-4312-A7F6-19E4BDC5A0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2" name="Text Box 60">
          <a:extLst>
            <a:ext uri="{FF2B5EF4-FFF2-40B4-BE49-F238E27FC236}">
              <a16:creationId xmlns:a16="http://schemas.microsoft.com/office/drawing/2014/main" id="{08981574-EB1A-4580-B140-8C2E75C246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3" name="Text Box 61">
          <a:extLst>
            <a:ext uri="{FF2B5EF4-FFF2-40B4-BE49-F238E27FC236}">
              <a16:creationId xmlns:a16="http://schemas.microsoft.com/office/drawing/2014/main" id="{64EBC7EB-598B-4E40-BBA4-193CDE515D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4" name="Text Box 62">
          <a:extLst>
            <a:ext uri="{FF2B5EF4-FFF2-40B4-BE49-F238E27FC236}">
              <a16:creationId xmlns:a16="http://schemas.microsoft.com/office/drawing/2014/main" id="{39E1F7C5-150C-4B42-83AF-02ABAB71A8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5" name="Text Box 63">
          <a:extLst>
            <a:ext uri="{FF2B5EF4-FFF2-40B4-BE49-F238E27FC236}">
              <a16:creationId xmlns:a16="http://schemas.microsoft.com/office/drawing/2014/main" id="{6A337D2D-F993-4059-A599-AFA61B29E1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6" name="Text Box 64">
          <a:extLst>
            <a:ext uri="{FF2B5EF4-FFF2-40B4-BE49-F238E27FC236}">
              <a16:creationId xmlns:a16="http://schemas.microsoft.com/office/drawing/2014/main" id="{28126949-8B0F-45D2-BD36-A30BD0D2F5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7" name="Text Box 66">
          <a:extLst>
            <a:ext uri="{FF2B5EF4-FFF2-40B4-BE49-F238E27FC236}">
              <a16:creationId xmlns:a16="http://schemas.microsoft.com/office/drawing/2014/main" id="{5849193F-635E-4FFD-A217-D5ED0B63FE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8" name="Text Box 67">
          <a:extLst>
            <a:ext uri="{FF2B5EF4-FFF2-40B4-BE49-F238E27FC236}">
              <a16:creationId xmlns:a16="http://schemas.microsoft.com/office/drawing/2014/main" id="{12A78F8B-4EAC-4D60-B3BD-878596F45A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4C1A23FB-4BCB-4BB7-8462-6DF6683DFC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482C841E-8B68-49D1-BCCE-B3FA1B9C2C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BB91BF0F-CA03-46D6-B4AC-41F0158B1B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B7657E52-4B35-4DD0-A92D-6DAE08472A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4B259397-B07B-49B1-BCF1-3D8B232BCE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9FB75DE6-03AD-42C5-BF24-61716ABA8B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5" name="Text Box 74">
          <a:extLst>
            <a:ext uri="{FF2B5EF4-FFF2-40B4-BE49-F238E27FC236}">
              <a16:creationId xmlns:a16="http://schemas.microsoft.com/office/drawing/2014/main" id="{88AE3D40-8A93-46DF-A3EF-56019AD116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6" name="Text Box 75">
          <a:extLst>
            <a:ext uri="{FF2B5EF4-FFF2-40B4-BE49-F238E27FC236}">
              <a16:creationId xmlns:a16="http://schemas.microsoft.com/office/drawing/2014/main" id="{E858842F-B78D-4E0C-9899-B3FE120FB8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7" name="Text Box 77">
          <a:extLst>
            <a:ext uri="{FF2B5EF4-FFF2-40B4-BE49-F238E27FC236}">
              <a16:creationId xmlns:a16="http://schemas.microsoft.com/office/drawing/2014/main" id="{260EC62D-2967-42EF-B50D-AC8CBCC23C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8" name="Text Box 78">
          <a:extLst>
            <a:ext uri="{FF2B5EF4-FFF2-40B4-BE49-F238E27FC236}">
              <a16:creationId xmlns:a16="http://schemas.microsoft.com/office/drawing/2014/main" id="{1DCCFDF9-528A-4217-97DA-824B911A54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19" name="Text Box 80">
          <a:extLst>
            <a:ext uri="{FF2B5EF4-FFF2-40B4-BE49-F238E27FC236}">
              <a16:creationId xmlns:a16="http://schemas.microsoft.com/office/drawing/2014/main" id="{295BB302-D3D0-43B7-B4D7-92729AD04F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0" name="Text Box 81">
          <a:extLst>
            <a:ext uri="{FF2B5EF4-FFF2-40B4-BE49-F238E27FC236}">
              <a16:creationId xmlns:a16="http://schemas.microsoft.com/office/drawing/2014/main" id="{56BD33EF-28BD-43AD-BC69-67B05FDF1D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C0BD436A-5155-411A-8E77-99742FC3DD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2" name="Text Box 40">
          <a:extLst>
            <a:ext uri="{FF2B5EF4-FFF2-40B4-BE49-F238E27FC236}">
              <a16:creationId xmlns:a16="http://schemas.microsoft.com/office/drawing/2014/main" id="{9B1028CF-C206-4F0F-82BF-0E981B9505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3" name="Text Box 41">
          <a:extLst>
            <a:ext uri="{FF2B5EF4-FFF2-40B4-BE49-F238E27FC236}">
              <a16:creationId xmlns:a16="http://schemas.microsoft.com/office/drawing/2014/main" id="{6924A775-2E73-49E5-85DD-5E9D7B8387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4" name="Text Box 42">
          <a:extLst>
            <a:ext uri="{FF2B5EF4-FFF2-40B4-BE49-F238E27FC236}">
              <a16:creationId xmlns:a16="http://schemas.microsoft.com/office/drawing/2014/main" id="{003770EE-49BC-468B-8EC3-6135FBA108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305AEF1A-1DED-4A4F-8064-0EA996A56C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6" name="Text Box 44">
          <a:extLst>
            <a:ext uri="{FF2B5EF4-FFF2-40B4-BE49-F238E27FC236}">
              <a16:creationId xmlns:a16="http://schemas.microsoft.com/office/drawing/2014/main" id="{8C44F43C-13D7-4600-97B8-1B708D9324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7" name="Text Box 45">
          <a:extLst>
            <a:ext uri="{FF2B5EF4-FFF2-40B4-BE49-F238E27FC236}">
              <a16:creationId xmlns:a16="http://schemas.microsoft.com/office/drawing/2014/main" id="{C4D789B8-BB86-4ED8-87E3-C64FAA48B9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8" name="Text Box 46">
          <a:extLst>
            <a:ext uri="{FF2B5EF4-FFF2-40B4-BE49-F238E27FC236}">
              <a16:creationId xmlns:a16="http://schemas.microsoft.com/office/drawing/2014/main" id="{D7E1845F-A819-44CF-BEF1-3B7B76D151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29" name="Text Box 47">
          <a:extLst>
            <a:ext uri="{FF2B5EF4-FFF2-40B4-BE49-F238E27FC236}">
              <a16:creationId xmlns:a16="http://schemas.microsoft.com/office/drawing/2014/main" id="{EC386577-FA2E-479D-A5DD-145E771C05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0" name="Text Box 48">
          <a:extLst>
            <a:ext uri="{FF2B5EF4-FFF2-40B4-BE49-F238E27FC236}">
              <a16:creationId xmlns:a16="http://schemas.microsoft.com/office/drawing/2014/main" id="{BBF77446-DE6F-4845-92FB-1C9471D0BD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1" name="Text Box 55">
          <a:extLst>
            <a:ext uri="{FF2B5EF4-FFF2-40B4-BE49-F238E27FC236}">
              <a16:creationId xmlns:a16="http://schemas.microsoft.com/office/drawing/2014/main" id="{1571C610-8CBD-423A-B312-9DDCDCB7D6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2" name="Text Box 56">
          <a:extLst>
            <a:ext uri="{FF2B5EF4-FFF2-40B4-BE49-F238E27FC236}">
              <a16:creationId xmlns:a16="http://schemas.microsoft.com/office/drawing/2014/main" id="{C9E2E27B-1951-4335-9945-5FAF91B164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3" name="Text Box 57">
          <a:extLst>
            <a:ext uri="{FF2B5EF4-FFF2-40B4-BE49-F238E27FC236}">
              <a16:creationId xmlns:a16="http://schemas.microsoft.com/office/drawing/2014/main" id="{928F12FE-1FC9-4B20-A041-51B58FDB4F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4" name="Text Box 58">
          <a:extLst>
            <a:ext uri="{FF2B5EF4-FFF2-40B4-BE49-F238E27FC236}">
              <a16:creationId xmlns:a16="http://schemas.microsoft.com/office/drawing/2014/main" id="{073D092F-735E-4BD9-8C4E-274C0124EC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5" name="Text Box 59">
          <a:extLst>
            <a:ext uri="{FF2B5EF4-FFF2-40B4-BE49-F238E27FC236}">
              <a16:creationId xmlns:a16="http://schemas.microsoft.com/office/drawing/2014/main" id="{1F3013ED-A9BC-42A9-81C6-E8B8F7FD40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6" name="Text Box 60">
          <a:extLst>
            <a:ext uri="{FF2B5EF4-FFF2-40B4-BE49-F238E27FC236}">
              <a16:creationId xmlns:a16="http://schemas.microsoft.com/office/drawing/2014/main" id="{18248FA8-7E8B-4C1D-9109-695FC76FD0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7" name="Text Box 61">
          <a:extLst>
            <a:ext uri="{FF2B5EF4-FFF2-40B4-BE49-F238E27FC236}">
              <a16:creationId xmlns:a16="http://schemas.microsoft.com/office/drawing/2014/main" id="{07E26A99-E30C-486C-BA50-2DD84D70CD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8" name="Text Box 62">
          <a:extLst>
            <a:ext uri="{FF2B5EF4-FFF2-40B4-BE49-F238E27FC236}">
              <a16:creationId xmlns:a16="http://schemas.microsoft.com/office/drawing/2014/main" id="{8653693D-57AE-4363-B7AF-4AC1078089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7CCF3750-633A-46A1-BB5D-8BEF26D34A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0" name="Text Box 64">
          <a:extLst>
            <a:ext uri="{FF2B5EF4-FFF2-40B4-BE49-F238E27FC236}">
              <a16:creationId xmlns:a16="http://schemas.microsoft.com/office/drawing/2014/main" id="{DF415F65-6E46-4CA7-8A83-89147A7FAE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1" name="Text Box 66">
          <a:extLst>
            <a:ext uri="{FF2B5EF4-FFF2-40B4-BE49-F238E27FC236}">
              <a16:creationId xmlns:a16="http://schemas.microsoft.com/office/drawing/2014/main" id="{76ECD7D5-B59A-4C46-88BA-CC60DDBAC3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2" name="Text Box 67">
          <a:extLst>
            <a:ext uri="{FF2B5EF4-FFF2-40B4-BE49-F238E27FC236}">
              <a16:creationId xmlns:a16="http://schemas.microsoft.com/office/drawing/2014/main" id="{EC0FFF84-A986-45D7-82BC-B4D25B060C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98CE2B00-EFB0-45CC-9CB7-6998C0E31D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95EBF26B-F781-49C0-8B54-8D3BC7887F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BF860AFC-4D7D-43BE-8072-A907BCF3D0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FF4B8FCF-2040-43DA-9DA0-8280A7CE6F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118B8C39-D9F5-464C-81F0-219A347FA4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BFA0647E-2E71-424E-AF06-EC893F8558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49" name="Text Box 74">
          <a:extLst>
            <a:ext uri="{FF2B5EF4-FFF2-40B4-BE49-F238E27FC236}">
              <a16:creationId xmlns:a16="http://schemas.microsoft.com/office/drawing/2014/main" id="{38C70476-4EEA-42A7-886F-CFED0B683E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0" name="Text Box 50">
          <a:extLst>
            <a:ext uri="{FF2B5EF4-FFF2-40B4-BE49-F238E27FC236}">
              <a16:creationId xmlns:a16="http://schemas.microsoft.com/office/drawing/2014/main" id="{D0A1562D-D6B4-4D67-BB20-CE1C5D85C6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1" name="Text Box 52">
          <a:extLst>
            <a:ext uri="{FF2B5EF4-FFF2-40B4-BE49-F238E27FC236}">
              <a16:creationId xmlns:a16="http://schemas.microsoft.com/office/drawing/2014/main" id="{226EC60F-C765-4B9A-A78A-58AC8BE44B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2" name="Text Box 53">
          <a:extLst>
            <a:ext uri="{FF2B5EF4-FFF2-40B4-BE49-F238E27FC236}">
              <a16:creationId xmlns:a16="http://schemas.microsoft.com/office/drawing/2014/main" id="{0BB7E441-4A79-4B3E-A61B-17784A1732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5E5A8DBC-2A4D-4172-B38D-FA538BC1CA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4" name="Text Box 40">
          <a:extLst>
            <a:ext uri="{FF2B5EF4-FFF2-40B4-BE49-F238E27FC236}">
              <a16:creationId xmlns:a16="http://schemas.microsoft.com/office/drawing/2014/main" id="{9C4881AA-E8A6-474A-9CB5-88998E5D63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5" name="Text Box 41">
          <a:extLst>
            <a:ext uri="{FF2B5EF4-FFF2-40B4-BE49-F238E27FC236}">
              <a16:creationId xmlns:a16="http://schemas.microsoft.com/office/drawing/2014/main" id="{21B58FC5-33B3-4D5B-AF77-981BA2411C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6" name="Text Box 42">
          <a:extLst>
            <a:ext uri="{FF2B5EF4-FFF2-40B4-BE49-F238E27FC236}">
              <a16:creationId xmlns:a16="http://schemas.microsoft.com/office/drawing/2014/main" id="{68EC6418-1310-4DCD-B84E-7C8A15A548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7" name="Text Box 43">
          <a:extLst>
            <a:ext uri="{FF2B5EF4-FFF2-40B4-BE49-F238E27FC236}">
              <a16:creationId xmlns:a16="http://schemas.microsoft.com/office/drawing/2014/main" id="{85321658-9A7D-4B05-80A7-590A99E2D3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8" name="Text Box 44">
          <a:extLst>
            <a:ext uri="{FF2B5EF4-FFF2-40B4-BE49-F238E27FC236}">
              <a16:creationId xmlns:a16="http://schemas.microsoft.com/office/drawing/2014/main" id="{F4DEA48E-12ED-4D80-B2BD-07663B060F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59" name="Text Box 45">
          <a:extLst>
            <a:ext uri="{FF2B5EF4-FFF2-40B4-BE49-F238E27FC236}">
              <a16:creationId xmlns:a16="http://schemas.microsoft.com/office/drawing/2014/main" id="{45938685-034D-4FF3-90BC-1DCCCC220E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0" name="Text Box 46">
          <a:extLst>
            <a:ext uri="{FF2B5EF4-FFF2-40B4-BE49-F238E27FC236}">
              <a16:creationId xmlns:a16="http://schemas.microsoft.com/office/drawing/2014/main" id="{F16582A1-4453-4CC4-892B-0ACB55436B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1" name="Text Box 47">
          <a:extLst>
            <a:ext uri="{FF2B5EF4-FFF2-40B4-BE49-F238E27FC236}">
              <a16:creationId xmlns:a16="http://schemas.microsoft.com/office/drawing/2014/main" id="{2F2FAF9A-1290-4F7E-A6C6-D0DA5095BC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2" name="Text Box 48">
          <a:extLst>
            <a:ext uri="{FF2B5EF4-FFF2-40B4-BE49-F238E27FC236}">
              <a16:creationId xmlns:a16="http://schemas.microsoft.com/office/drawing/2014/main" id="{BA1DAA6B-31DC-453A-8A2C-FBCEEA9801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3" name="Text Box 55">
          <a:extLst>
            <a:ext uri="{FF2B5EF4-FFF2-40B4-BE49-F238E27FC236}">
              <a16:creationId xmlns:a16="http://schemas.microsoft.com/office/drawing/2014/main" id="{374D9038-DB46-4CFC-81FC-9CDDAE5674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4" name="Text Box 56">
          <a:extLst>
            <a:ext uri="{FF2B5EF4-FFF2-40B4-BE49-F238E27FC236}">
              <a16:creationId xmlns:a16="http://schemas.microsoft.com/office/drawing/2014/main" id="{116CDBC5-3FEB-46A5-80A2-9E15E22182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5" name="Text Box 57">
          <a:extLst>
            <a:ext uri="{FF2B5EF4-FFF2-40B4-BE49-F238E27FC236}">
              <a16:creationId xmlns:a16="http://schemas.microsoft.com/office/drawing/2014/main" id="{7C4BD21C-B682-44B0-A6B9-6C4DB6541A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6" name="Text Box 58">
          <a:extLst>
            <a:ext uri="{FF2B5EF4-FFF2-40B4-BE49-F238E27FC236}">
              <a16:creationId xmlns:a16="http://schemas.microsoft.com/office/drawing/2014/main" id="{8E87E5B8-4540-4E47-A36A-A19E1A7589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7" name="Text Box 59">
          <a:extLst>
            <a:ext uri="{FF2B5EF4-FFF2-40B4-BE49-F238E27FC236}">
              <a16:creationId xmlns:a16="http://schemas.microsoft.com/office/drawing/2014/main" id="{DD924BBB-8EC1-4042-B8FE-8C86076702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8" name="Text Box 60">
          <a:extLst>
            <a:ext uri="{FF2B5EF4-FFF2-40B4-BE49-F238E27FC236}">
              <a16:creationId xmlns:a16="http://schemas.microsoft.com/office/drawing/2014/main" id="{3F978B2D-C240-4BE5-B97D-B5A1C89F82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69" name="Text Box 61">
          <a:extLst>
            <a:ext uri="{FF2B5EF4-FFF2-40B4-BE49-F238E27FC236}">
              <a16:creationId xmlns:a16="http://schemas.microsoft.com/office/drawing/2014/main" id="{1BFE3B4D-4959-4113-BB11-F93E1C6E93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0" name="Text Box 62">
          <a:extLst>
            <a:ext uri="{FF2B5EF4-FFF2-40B4-BE49-F238E27FC236}">
              <a16:creationId xmlns:a16="http://schemas.microsoft.com/office/drawing/2014/main" id="{73A1BB4A-192E-460E-83EC-7DAA9BCEB3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8DE98B2D-06CA-472F-94EF-0D70FCF614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2" name="Text Box 64">
          <a:extLst>
            <a:ext uri="{FF2B5EF4-FFF2-40B4-BE49-F238E27FC236}">
              <a16:creationId xmlns:a16="http://schemas.microsoft.com/office/drawing/2014/main" id="{CCC30397-9106-4DE0-8879-899B75DE98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3" name="Text Box 66">
          <a:extLst>
            <a:ext uri="{FF2B5EF4-FFF2-40B4-BE49-F238E27FC236}">
              <a16:creationId xmlns:a16="http://schemas.microsoft.com/office/drawing/2014/main" id="{C8DAC19C-2DF2-447E-9303-F733C594FA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4" name="Text Box 67">
          <a:extLst>
            <a:ext uri="{FF2B5EF4-FFF2-40B4-BE49-F238E27FC236}">
              <a16:creationId xmlns:a16="http://schemas.microsoft.com/office/drawing/2014/main" id="{0E766531-8139-4695-9FEE-8C667ED806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5" name="Text Box 68">
          <a:extLst>
            <a:ext uri="{FF2B5EF4-FFF2-40B4-BE49-F238E27FC236}">
              <a16:creationId xmlns:a16="http://schemas.microsoft.com/office/drawing/2014/main" id="{4B1E838E-7D57-4954-9411-45E1DADD59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6" name="Text Box 69">
          <a:extLst>
            <a:ext uri="{FF2B5EF4-FFF2-40B4-BE49-F238E27FC236}">
              <a16:creationId xmlns:a16="http://schemas.microsoft.com/office/drawing/2014/main" id="{098CC9C7-6229-4C48-AF78-4139BBDEC0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7" name="Text Box 70">
          <a:extLst>
            <a:ext uri="{FF2B5EF4-FFF2-40B4-BE49-F238E27FC236}">
              <a16:creationId xmlns:a16="http://schemas.microsoft.com/office/drawing/2014/main" id="{C838D76F-9D87-4DB6-B45D-E27299D6F1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8" name="Text Box 71">
          <a:extLst>
            <a:ext uri="{FF2B5EF4-FFF2-40B4-BE49-F238E27FC236}">
              <a16:creationId xmlns:a16="http://schemas.microsoft.com/office/drawing/2014/main" id="{3DE324B7-1B26-47F1-B364-312C7ECA31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79" name="Text Box 72">
          <a:extLst>
            <a:ext uri="{FF2B5EF4-FFF2-40B4-BE49-F238E27FC236}">
              <a16:creationId xmlns:a16="http://schemas.microsoft.com/office/drawing/2014/main" id="{D90A9C40-006F-47C0-BCF3-C860864720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0" name="Text Box 73">
          <a:extLst>
            <a:ext uri="{FF2B5EF4-FFF2-40B4-BE49-F238E27FC236}">
              <a16:creationId xmlns:a16="http://schemas.microsoft.com/office/drawing/2014/main" id="{25FFACAC-52C2-42B0-B1A4-3AF37B776F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1" name="Text Box 74">
          <a:extLst>
            <a:ext uri="{FF2B5EF4-FFF2-40B4-BE49-F238E27FC236}">
              <a16:creationId xmlns:a16="http://schemas.microsoft.com/office/drawing/2014/main" id="{FB4B14AF-007D-4AF1-A45F-62CE5D855A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2" name="Text Box 75">
          <a:extLst>
            <a:ext uri="{FF2B5EF4-FFF2-40B4-BE49-F238E27FC236}">
              <a16:creationId xmlns:a16="http://schemas.microsoft.com/office/drawing/2014/main" id="{27F546D2-C148-4805-A90B-857723ABAA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3" name="Text Box 77">
          <a:extLst>
            <a:ext uri="{FF2B5EF4-FFF2-40B4-BE49-F238E27FC236}">
              <a16:creationId xmlns:a16="http://schemas.microsoft.com/office/drawing/2014/main" id="{3CE26CAF-8FA6-42DA-B34D-7C2D23D674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4" name="Text Box 78">
          <a:extLst>
            <a:ext uri="{FF2B5EF4-FFF2-40B4-BE49-F238E27FC236}">
              <a16:creationId xmlns:a16="http://schemas.microsoft.com/office/drawing/2014/main" id="{5BDEBE09-9B55-47EA-89D5-31D3C90433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5" name="Text Box 80">
          <a:extLst>
            <a:ext uri="{FF2B5EF4-FFF2-40B4-BE49-F238E27FC236}">
              <a16:creationId xmlns:a16="http://schemas.microsoft.com/office/drawing/2014/main" id="{A3017E3E-400A-4687-9004-1747FB832E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6" name="Text Box 81">
          <a:extLst>
            <a:ext uri="{FF2B5EF4-FFF2-40B4-BE49-F238E27FC236}">
              <a16:creationId xmlns:a16="http://schemas.microsoft.com/office/drawing/2014/main" id="{EF0B0D32-D0FA-488C-B809-1F65F9257D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3ECF8340-6CD3-4D8C-AD6E-B39945BDC6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8" name="Text Box 40">
          <a:extLst>
            <a:ext uri="{FF2B5EF4-FFF2-40B4-BE49-F238E27FC236}">
              <a16:creationId xmlns:a16="http://schemas.microsoft.com/office/drawing/2014/main" id="{F454CF1D-B3A1-47CA-AC74-5888E587D1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89" name="Text Box 41">
          <a:extLst>
            <a:ext uri="{FF2B5EF4-FFF2-40B4-BE49-F238E27FC236}">
              <a16:creationId xmlns:a16="http://schemas.microsoft.com/office/drawing/2014/main" id="{2044383D-B394-4219-A211-D0B6C279D9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0" name="Text Box 42">
          <a:extLst>
            <a:ext uri="{FF2B5EF4-FFF2-40B4-BE49-F238E27FC236}">
              <a16:creationId xmlns:a16="http://schemas.microsoft.com/office/drawing/2014/main" id="{838B135F-6FA5-4F6D-AE08-B025A581DC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1" name="Text Box 43">
          <a:extLst>
            <a:ext uri="{FF2B5EF4-FFF2-40B4-BE49-F238E27FC236}">
              <a16:creationId xmlns:a16="http://schemas.microsoft.com/office/drawing/2014/main" id="{7601FD5F-58F4-46E5-8FD0-8DAADE6BE4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2" name="Text Box 44">
          <a:extLst>
            <a:ext uri="{FF2B5EF4-FFF2-40B4-BE49-F238E27FC236}">
              <a16:creationId xmlns:a16="http://schemas.microsoft.com/office/drawing/2014/main" id="{6F16B914-073B-45F8-8DC5-3D41797F91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3" name="Text Box 45">
          <a:extLst>
            <a:ext uri="{FF2B5EF4-FFF2-40B4-BE49-F238E27FC236}">
              <a16:creationId xmlns:a16="http://schemas.microsoft.com/office/drawing/2014/main" id="{004F9341-2884-422F-A88E-782FFD2CF5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4" name="Text Box 46">
          <a:extLst>
            <a:ext uri="{FF2B5EF4-FFF2-40B4-BE49-F238E27FC236}">
              <a16:creationId xmlns:a16="http://schemas.microsoft.com/office/drawing/2014/main" id="{8541677E-86DD-4E86-8415-CCEEF7E889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5" name="Text Box 47">
          <a:extLst>
            <a:ext uri="{FF2B5EF4-FFF2-40B4-BE49-F238E27FC236}">
              <a16:creationId xmlns:a16="http://schemas.microsoft.com/office/drawing/2014/main" id="{8E717517-AE24-4247-A145-DD5F59119B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6" name="Text Box 48">
          <a:extLst>
            <a:ext uri="{FF2B5EF4-FFF2-40B4-BE49-F238E27FC236}">
              <a16:creationId xmlns:a16="http://schemas.microsoft.com/office/drawing/2014/main" id="{5E66C129-62FF-4721-AFCC-83105CC33A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7" name="Text Box 55">
          <a:extLst>
            <a:ext uri="{FF2B5EF4-FFF2-40B4-BE49-F238E27FC236}">
              <a16:creationId xmlns:a16="http://schemas.microsoft.com/office/drawing/2014/main" id="{DDAF677F-B86E-45A7-8B94-21ADDFB245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8" name="Text Box 56">
          <a:extLst>
            <a:ext uri="{FF2B5EF4-FFF2-40B4-BE49-F238E27FC236}">
              <a16:creationId xmlns:a16="http://schemas.microsoft.com/office/drawing/2014/main" id="{DE8416DA-A7AC-43D3-85BD-4B28591874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299" name="Text Box 57">
          <a:extLst>
            <a:ext uri="{FF2B5EF4-FFF2-40B4-BE49-F238E27FC236}">
              <a16:creationId xmlns:a16="http://schemas.microsoft.com/office/drawing/2014/main" id="{1F4CFCF0-23D4-4B27-821B-B44912AC8A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0" name="Text Box 58">
          <a:extLst>
            <a:ext uri="{FF2B5EF4-FFF2-40B4-BE49-F238E27FC236}">
              <a16:creationId xmlns:a16="http://schemas.microsoft.com/office/drawing/2014/main" id="{79D67BF9-115D-4817-9702-383ABF0AF4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1" name="Text Box 59">
          <a:extLst>
            <a:ext uri="{FF2B5EF4-FFF2-40B4-BE49-F238E27FC236}">
              <a16:creationId xmlns:a16="http://schemas.microsoft.com/office/drawing/2014/main" id="{52BD7EFC-BD8F-4938-BA14-BF0901096A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2" name="Text Box 60">
          <a:extLst>
            <a:ext uri="{FF2B5EF4-FFF2-40B4-BE49-F238E27FC236}">
              <a16:creationId xmlns:a16="http://schemas.microsoft.com/office/drawing/2014/main" id="{BE481520-F035-414D-8D3D-96F2AF83C8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3" name="Text Box 61">
          <a:extLst>
            <a:ext uri="{FF2B5EF4-FFF2-40B4-BE49-F238E27FC236}">
              <a16:creationId xmlns:a16="http://schemas.microsoft.com/office/drawing/2014/main" id="{9A2B9A0D-A8E6-4661-862B-28DFC96B82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4" name="Text Box 62">
          <a:extLst>
            <a:ext uri="{FF2B5EF4-FFF2-40B4-BE49-F238E27FC236}">
              <a16:creationId xmlns:a16="http://schemas.microsoft.com/office/drawing/2014/main" id="{7D9D5259-50E6-4136-A733-A59AC6D59D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5" name="Text Box 63">
          <a:extLst>
            <a:ext uri="{FF2B5EF4-FFF2-40B4-BE49-F238E27FC236}">
              <a16:creationId xmlns:a16="http://schemas.microsoft.com/office/drawing/2014/main" id="{71EF4E62-3516-4D1A-AD28-DB27121CF0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6" name="Text Box 64">
          <a:extLst>
            <a:ext uri="{FF2B5EF4-FFF2-40B4-BE49-F238E27FC236}">
              <a16:creationId xmlns:a16="http://schemas.microsoft.com/office/drawing/2014/main" id="{FCF337E6-E7A8-4B84-B265-D4B2267484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7" name="Text Box 66">
          <a:extLst>
            <a:ext uri="{FF2B5EF4-FFF2-40B4-BE49-F238E27FC236}">
              <a16:creationId xmlns:a16="http://schemas.microsoft.com/office/drawing/2014/main" id="{800F5244-D784-4D2B-9141-2A515F2F58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8" name="Text Box 67">
          <a:extLst>
            <a:ext uri="{FF2B5EF4-FFF2-40B4-BE49-F238E27FC236}">
              <a16:creationId xmlns:a16="http://schemas.microsoft.com/office/drawing/2014/main" id="{8C7AC832-6F31-4E2E-8E15-2B1CC452F0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09" name="Text Box 68">
          <a:extLst>
            <a:ext uri="{FF2B5EF4-FFF2-40B4-BE49-F238E27FC236}">
              <a16:creationId xmlns:a16="http://schemas.microsoft.com/office/drawing/2014/main" id="{BBACC76A-D278-4B87-8DE8-D6935668EB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0" name="Text Box 69">
          <a:extLst>
            <a:ext uri="{FF2B5EF4-FFF2-40B4-BE49-F238E27FC236}">
              <a16:creationId xmlns:a16="http://schemas.microsoft.com/office/drawing/2014/main" id="{B759768B-C366-4DD4-A99D-DB4186E9A5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1" name="Text Box 70">
          <a:extLst>
            <a:ext uri="{FF2B5EF4-FFF2-40B4-BE49-F238E27FC236}">
              <a16:creationId xmlns:a16="http://schemas.microsoft.com/office/drawing/2014/main" id="{84135509-3CFA-4D1C-8BCC-4A9D56E82E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2" name="Text Box 71">
          <a:extLst>
            <a:ext uri="{FF2B5EF4-FFF2-40B4-BE49-F238E27FC236}">
              <a16:creationId xmlns:a16="http://schemas.microsoft.com/office/drawing/2014/main" id="{4B3C6336-8DDB-4E26-AE67-060ECB035A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3" name="Text Box 72">
          <a:extLst>
            <a:ext uri="{FF2B5EF4-FFF2-40B4-BE49-F238E27FC236}">
              <a16:creationId xmlns:a16="http://schemas.microsoft.com/office/drawing/2014/main" id="{E4114312-1A77-4B3B-9994-E67218F424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4" name="Text Box 73">
          <a:extLst>
            <a:ext uri="{FF2B5EF4-FFF2-40B4-BE49-F238E27FC236}">
              <a16:creationId xmlns:a16="http://schemas.microsoft.com/office/drawing/2014/main" id="{EAE46812-24BE-4F22-833C-7F14BBDBC8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5" name="Text Box 74">
          <a:extLst>
            <a:ext uri="{FF2B5EF4-FFF2-40B4-BE49-F238E27FC236}">
              <a16:creationId xmlns:a16="http://schemas.microsoft.com/office/drawing/2014/main" id="{4D57424C-B4EC-4889-9BCF-92FDCA5D92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6" name="Text Box 75">
          <a:extLst>
            <a:ext uri="{FF2B5EF4-FFF2-40B4-BE49-F238E27FC236}">
              <a16:creationId xmlns:a16="http://schemas.microsoft.com/office/drawing/2014/main" id="{6FAFA7B2-C521-40CB-A8C3-FC2352DB47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7" name="Text Box 77">
          <a:extLst>
            <a:ext uri="{FF2B5EF4-FFF2-40B4-BE49-F238E27FC236}">
              <a16:creationId xmlns:a16="http://schemas.microsoft.com/office/drawing/2014/main" id="{8D87BBEA-CB0E-4CE4-9BE7-416A831A22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8" name="Text Box 78">
          <a:extLst>
            <a:ext uri="{FF2B5EF4-FFF2-40B4-BE49-F238E27FC236}">
              <a16:creationId xmlns:a16="http://schemas.microsoft.com/office/drawing/2014/main" id="{E6F50E37-4DEE-413E-92E6-745001F36F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19" name="Text Box 80">
          <a:extLst>
            <a:ext uri="{FF2B5EF4-FFF2-40B4-BE49-F238E27FC236}">
              <a16:creationId xmlns:a16="http://schemas.microsoft.com/office/drawing/2014/main" id="{805CBA8F-0BFA-474B-941F-F0F97E255E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0" name="Text Box 81">
          <a:extLst>
            <a:ext uri="{FF2B5EF4-FFF2-40B4-BE49-F238E27FC236}">
              <a16:creationId xmlns:a16="http://schemas.microsoft.com/office/drawing/2014/main" id="{B049127B-2E46-4EB2-9437-9F423A0141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16EEAC12-F02F-407F-A3E1-84E7BE0E43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2" name="Text Box 40">
          <a:extLst>
            <a:ext uri="{FF2B5EF4-FFF2-40B4-BE49-F238E27FC236}">
              <a16:creationId xmlns:a16="http://schemas.microsoft.com/office/drawing/2014/main" id="{4B65C1CC-80A9-4594-AC32-A08E74E19F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3" name="Text Box 41">
          <a:extLst>
            <a:ext uri="{FF2B5EF4-FFF2-40B4-BE49-F238E27FC236}">
              <a16:creationId xmlns:a16="http://schemas.microsoft.com/office/drawing/2014/main" id="{DEB59241-544E-4C62-9308-D3236CF274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4" name="Text Box 42">
          <a:extLst>
            <a:ext uri="{FF2B5EF4-FFF2-40B4-BE49-F238E27FC236}">
              <a16:creationId xmlns:a16="http://schemas.microsoft.com/office/drawing/2014/main" id="{6E4AE929-7599-46D6-8493-ACEDD4F147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2ECA945C-0BF6-4543-BE79-5E3DB622EF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6" name="Text Box 44">
          <a:extLst>
            <a:ext uri="{FF2B5EF4-FFF2-40B4-BE49-F238E27FC236}">
              <a16:creationId xmlns:a16="http://schemas.microsoft.com/office/drawing/2014/main" id="{7DC9393F-F7A0-4050-8A97-46C86A6415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7" name="Text Box 45">
          <a:extLst>
            <a:ext uri="{FF2B5EF4-FFF2-40B4-BE49-F238E27FC236}">
              <a16:creationId xmlns:a16="http://schemas.microsoft.com/office/drawing/2014/main" id="{FB069C05-6B5D-464D-B731-6B7E5DE7D4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8" name="Text Box 46">
          <a:extLst>
            <a:ext uri="{FF2B5EF4-FFF2-40B4-BE49-F238E27FC236}">
              <a16:creationId xmlns:a16="http://schemas.microsoft.com/office/drawing/2014/main" id="{36CABAE1-5CC7-419C-890E-832010CCFA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29" name="Text Box 47">
          <a:extLst>
            <a:ext uri="{FF2B5EF4-FFF2-40B4-BE49-F238E27FC236}">
              <a16:creationId xmlns:a16="http://schemas.microsoft.com/office/drawing/2014/main" id="{02D8C76C-2059-4C4D-A329-5A3B14FE24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0" name="Text Box 48">
          <a:extLst>
            <a:ext uri="{FF2B5EF4-FFF2-40B4-BE49-F238E27FC236}">
              <a16:creationId xmlns:a16="http://schemas.microsoft.com/office/drawing/2014/main" id="{0D784236-F61B-4A51-8350-812326685E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1" name="Text Box 55">
          <a:extLst>
            <a:ext uri="{FF2B5EF4-FFF2-40B4-BE49-F238E27FC236}">
              <a16:creationId xmlns:a16="http://schemas.microsoft.com/office/drawing/2014/main" id="{584BE84F-4D84-40D2-8BA8-2178B4C0D5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2" name="Text Box 56">
          <a:extLst>
            <a:ext uri="{FF2B5EF4-FFF2-40B4-BE49-F238E27FC236}">
              <a16:creationId xmlns:a16="http://schemas.microsoft.com/office/drawing/2014/main" id="{5017C7AB-F4E4-4CEB-B05F-FB9A3FE070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3" name="Text Box 57">
          <a:extLst>
            <a:ext uri="{FF2B5EF4-FFF2-40B4-BE49-F238E27FC236}">
              <a16:creationId xmlns:a16="http://schemas.microsoft.com/office/drawing/2014/main" id="{2C5B3408-D33B-44A3-9702-64EFC3F601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4" name="Text Box 58">
          <a:extLst>
            <a:ext uri="{FF2B5EF4-FFF2-40B4-BE49-F238E27FC236}">
              <a16:creationId xmlns:a16="http://schemas.microsoft.com/office/drawing/2014/main" id="{896C6DCD-3F5D-4585-AFBF-AFA64815BA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5" name="Text Box 59">
          <a:extLst>
            <a:ext uri="{FF2B5EF4-FFF2-40B4-BE49-F238E27FC236}">
              <a16:creationId xmlns:a16="http://schemas.microsoft.com/office/drawing/2014/main" id="{84FBE1E7-276D-4CC6-AEFC-19C8E31A17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6" name="Text Box 60">
          <a:extLst>
            <a:ext uri="{FF2B5EF4-FFF2-40B4-BE49-F238E27FC236}">
              <a16:creationId xmlns:a16="http://schemas.microsoft.com/office/drawing/2014/main" id="{F5399D6F-1F26-4FD9-89C5-8A06552F49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7" name="Text Box 61">
          <a:extLst>
            <a:ext uri="{FF2B5EF4-FFF2-40B4-BE49-F238E27FC236}">
              <a16:creationId xmlns:a16="http://schemas.microsoft.com/office/drawing/2014/main" id="{5D479876-0A37-47A2-99F7-25B32B8CCB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8" name="Text Box 62">
          <a:extLst>
            <a:ext uri="{FF2B5EF4-FFF2-40B4-BE49-F238E27FC236}">
              <a16:creationId xmlns:a16="http://schemas.microsoft.com/office/drawing/2014/main" id="{C57053F4-56A8-418F-BC43-80A27FE39C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8A36D941-CFD9-4F01-A44C-86263F7952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0" name="Text Box 64">
          <a:extLst>
            <a:ext uri="{FF2B5EF4-FFF2-40B4-BE49-F238E27FC236}">
              <a16:creationId xmlns:a16="http://schemas.microsoft.com/office/drawing/2014/main" id="{F4D7A14A-2C22-4997-A132-F905D822AD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1" name="Text Box 66">
          <a:extLst>
            <a:ext uri="{FF2B5EF4-FFF2-40B4-BE49-F238E27FC236}">
              <a16:creationId xmlns:a16="http://schemas.microsoft.com/office/drawing/2014/main" id="{793907D0-BDFC-4C60-A83A-203C6C266D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2" name="Text Box 67">
          <a:extLst>
            <a:ext uri="{FF2B5EF4-FFF2-40B4-BE49-F238E27FC236}">
              <a16:creationId xmlns:a16="http://schemas.microsoft.com/office/drawing/2014/main" id="{EDC964A8-7CAC-4F1C-9FA1-9C8709103B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3" name="Text Box 68">
          <a:extLst>
            <a:ext uri="{FF2B5EF4-FFF2-40B4-BE49-F238E27FC236}">
              <a16:creationId xmlns:a16="http://schemas.microsoft.com/office/drawing/2014/main" id="{7F04FEFD-B111-4E0F-94AC-01DC97766F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4" name="Text Box 69">
          <a:extLst>
            <a:ext uri="{FF2B5EF4-FFF2-40B4-BE49-F238E27FC236}">
              <a16:creationId xmlns:a16="http://schemas.microsoft.com/office/drawing/2014/main" id="{D1C77F1A-0F85-482C-97D7-39ECED6EF5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5" name="Text Box 70">
          <a:extLst>
            <a:ext uri="{FF2B5EF4-FFF2-40B4-BE49-F238E27FC236}">
              <a16:creationId xmlns:a16="http://schemas.microsoft.com/office/drawing/2014/main" id="{25E6102B-FFB7-4464-BA7A-06A88EA57E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6" name="Text Box 71">
          <a:extLst>
            <a:ext uri="{FF2B5EF4-FFF2-40B4-BE49-F238E27FC236}">
              <a16:creationId xmlns:a16="http://schemas.microsoft.com/office/drawing/2014/main" id="{BC1F8799-3D84-4C0C-AAE9-638D8E50FB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7" name="Text Box 72">
          <a:extLst>
            <a:ext uri="{FF2B5EF4-FFF2-40B4-BE49-F238E27FC236}">
              <a16:creationId xmlns:a16="http://schemas.microsoft.com/office/drawing/2014/main" id="{28E15757-ED95-44B0-B4D8-8CDA63A861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8" name="Text Box 73">
          <a:extLst>
            <a:ext uri="{FF2B5EF4-FFF2-40B4-BE49-F238E27FC236}">
              <a16:creationId xmlns:a16="http://schemas.microsoft.com/office/drawing/2014/main" id="{B5969634-5D13-4820-91C6-271CBDE9D3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49" name="Text Box 74">
          <a:extLst>
            <a:ext uri="{FF2B5EF4-FFF2-40B4-BE49-F238E27FC236}">
              <a16:creationId xmlns:a16="http://schemas.microsoft.com/office/drawing/2014/main" id="{300C885F-8E47-43AE-A29B-BE4BEBE280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0" name="Text Box 75">
          <a:extLst>
            <a:ext uri="{FF2B5EF4-FFF2-40B4-BE49-F238E27FC236}">
              <a16:creationId xmlns:a16="http://schemas.microsoft.com/office/drawing/2014/main" id="{AA69A0C4-2B4C-4C10-890C-7299D0849F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1" name="Text Box 77">
          <a:extLst>
            <a:ext uri="{FF2B5EF4-FFF2-40B4-BE49-F238E27FC236}">
              <a16:creationId xmlns:a16="http://schemas.microsoft.com/office/drawing/2014/main" id="{B95C3FA5-B27E-4373-9D38-A00E0D58C9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2" name="Text Box 78">
          <a:extLst>
            <a:ext uri="{FF2B5EF4-FFF2-40B4-BE49-F238E27FC236}">
              <a16:creationId xmlns:a16="http://schemas.microsoft.com/office/drawing/2014/main" id="{9B0A7D2C-C2A2-472D-8197-BE7E7B977E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3" name="Text Box 80">
          <a:extLst>
            <a:ext uri="{FF2B5EF4-FFF2-40B4-BE49-F238E27FC236}">
              <a16:creationId xmlns:a16="http://schemas.microsoft.com/office/drawing/2014/main" id="{801B111E-87DD-4F00-A5C3-452C588A14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4" name="Text Box 81">
          <a:extLst>
            <a:ext uri="{FF2B5EF4-FFF2-40B4-BE49-F238E27FC236}">
              <a16:creationId xmlns:a16="http://schemas.microsoft.com/office/drawing/2014/main" id="{295AAA04-C8BF-4C9F-AA73-8107BEE0AC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C5FA4BB0-7406-47E5-9B21-4182FAA952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515AAFE4-0309-4F71-9058-BBBDC084B4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id="{2AE999BE-392D-4A2E-959B-0EDD5C75C6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8" name="Text Box 6">
          <a:extLst>
            <a:ext uri="{FF2B5EF4-FFF2-40B4-BE49-F238E27FC236}">
              <a16:creationId xmlns:a16="http://schemas.microsoft.com/office/drawing/2014/main" id="{8F3B8743-C6E3-4504-AEF9-C349489098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2460FCF2-ABEB-42DA-B1AD-88CA8A4E9E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0" name="Text Box 8">
          <a:extLst>
            <a:ext uri="{FF2B5EF4-FFF2-40B4-BE49-F238E27FC236}">
              <a16:creationId xmlns:a16="http://schemas.microsoft.com/office/drawing/2014/main" id="{27BC2DF8-4AA7-49DC-A7BD-071F5129BC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2A8FE1FC-74BC-4ED3-86B0-697649BC81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EC986E00-0F2C-4B22-9069-B241EDBC2C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3" name="Text Box 11">
          <a:extLst>
            <a:ext uri="{FF2B5EF4-FFF2-40B4-BE49-F238E27FC236}">
              <a16:creationId xmlns:a16="http://schemas.microsoft.com/office/drawing/2014/main" id="{1619796A-C92F-4DE5-B531-8EAB0497A3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4" name="Text Box 12">
          <a:extLst>
            <a:ext uri="{FF2B5EF4-FFF2-40B4-BE49-F238E27FC236}">
              <a16:creationId xmlns:a16="http://schemas.microsoft.com/office/drawing/2014/main" id="{7B6A2224-988D-4B00-B1F6-C901EE112A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5" name="Text Box 49">
          <a:extLst>
            <a:ext uri="{FF2B5EF4-FFF2-40B4-BE49-F238E27FC236}">
              <a16:creationId xmlns:a16="http://schemas.microsoft.com/office/drawing/2014/main" id="{392E10B7-A792-4010-BD00-7442326BA0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6" name="Text Box 50">
          <a:extLst>
            <a:ext uri="{FF2B5EF4-FFF2-40B4-BE49-F238E27FC236}">
              <a16:creationId xmlns:a16="http://schemas.microsoft.com/office/drawing/2014/main" id="{E5D0AA05-49EC-434C-97FD-6CD517C3FD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E5B36FA4-7363-42A5-B307-F417898951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0F24C22B-81F1-41DB-BE17-A723400658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2891CEE5-E0FF-4C70-9DA3-7D3C163B79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7B3697A0-4B63-47D2-A279-6493E7B9F2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1" name="Text Box 5">
          <a:extLst>
            <a:ext uri="{FF2B5EF4-FFF2-40B4-BE49-F238E27FC236}">
              <a16:creationId xmlns:a16="http://schemas.microsoft.com/office/drawing/2014/main" id="{F1CC7901-36AB-4F31-A780-F9C7A85481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2DA181C5-B883-4410-882B-4C23A3CE4D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187EA232-4176-4480-9953-3757BAEEEB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EFDEB29D-73B6-48F4-84F4-BD542CFCA5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CC1F3619-4F5A-48B6-8988-0D79F35EB2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6" name="Text Box 10">
          <a:extLst>
            <a:ext uri="{FF2B5EF4-FFF2-40B4-BE49-F238E27FC236}">
              <a16:creationId xmlns:a16="http://schemas.microsoft.com/office/drawing/2014/main" id="{C6C65AB5-3045-48DF-AB5B-AC1904BB0D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7" name="Text Box 11">
          <a:extLst>
            <a:ext uri="{FF2B5EF4-FFF2-40B4-BE49-F238E27FC236}">
              <a16:creationId xmlns:a16="http://schemas.microsoft.com/office/drawing/2014/main" id="{35D61FF4-3F80-43C3-A6EF-AD2436D91A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8" name="Text Box 12">
          <a:extLst>
            <a:ext uri="{FF2B5EF4-FFF2-40B4-BE49-F238E27FC236}">
              <a16:creationId xmlns:a16="http://schemas.microsoft.com/office/drawing/2014/main" id="{C45F5201-64CF-4B21-B00D-4CF8E83B6C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76BD6E87-6436-470C-A4C6-23A73A65D5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0" name="Text Box 40">
          <a:extLst>
            <a:ext uri="{FF2B5EF4-FFF2-40B4-BE49-F238E27FC236}">
              <a16:creationId xmlns:a16="http://schemas.microsoft.com/office/drawing/2014/main" id="{76BF886B-CEDC-4E09-9493-0504FB9700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1" name="Text Box 41">
          <a:extLst>
            <a:ext uri="{FF2B5EF4-FFF2-40B4-BE49-F238E27FC236}">
              <a16:creationId xmlns:a16="http://schemas.microsoft.com/office/drawing/2014/main" id="{B8A7D380-91CB-43FF-BA90-BD1ED2372B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2" name="Text Box 42">
          <a:extLst>
            <a:ext uri="{FF2B5EF4-FFF2-40B4-BE49-F238E27FC236}">
              <a16:creationId xmlns:a16="http://schemas.microsoft.com/office/drawing/2014/main" id="{14CC9A8F-54C5-4CC1-8A64-0A407F5B0B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3" name="Text Box 43">
          <a:extLst>
            <a:ext uri="{FF2B5EF4-FFF2-40B4-BE49-F238E27FC236}">
              <a16:creationId xmlns:a16="http://schemas.microsoft.com/office/drawing/2014/main" id="{5EABC789-0B54-4346-91F7-16502A4556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4" name="Text Box 44">
          <a:extLst>
            <a:ext uri="{FF2B5EF4-FFF2-40B4-BE49-F238E27FC236}">
              <a16:creationId xmlns:a16="http://schemas.microsoft.com/office/drawing/2014/main" id="{A3F1D87C-A451-4E23-97AF-EBAF557A50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5" name="Text Box 45">
          <a:extLst>
            <a:ext uri="{FF2B5EF4-FFF2-40B4-BE49-F238E27FC236}">
              <a16:creationId xmlns:a16="http://schemas.microsoft.com/office/drawing/2014/main" id="{287546F0-56FD-4BCB-B799-CD4DD95D0D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6" name="Text Box 46">
          <a:extLst>
            <a:ext uri="{FF2B5EF4-FFF2-40B4-BE49-F238E27FC236}">
              <a16:creationId xmlns:a16="http://schemas.microsoft.com/office/drawing/2014/main" id="{2CFA9FBB-2EB6-4C20-BE49-350610C0C0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7" name="Text Box 47">
          <a:extLst>
            <a:ext uri="{FF2B5EF4-FFF2-40B4-BE49-F238E27FC236}">
              <a16:creationId xmlns:a16="http://schemas.microsoft.com/office/drawing/2014/main" id="{32C23FBC-A012-46BA-A692-3A4A470DF7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8" name="Text Box 48">
          <a:extLst>
            <a:ext uri="{FF2B5EF4-FFF2-40B4-BE49-F238E27FC236}">
              <a16:creationId xmlns:a16="http://schemas.microsoft.com/office/drawing/2014/main" id="{8E1266BB-6B33-4EB4-8CA7-83C916F334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89" name="Text Box 49">
          <a:extLst>
            <a:ext uri="{FF2B5EF4-FFF2-40B4-BE49-F238E27FC236}">
              <a16:creationId xmlns:a16="http://schemas.microsoft.com/office/drawing/2014/main" id="{3C8A2B64-4870-4AB0-BA04-41A16378A1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0" name="Text Box 50">
          <a:extLst>
            <a:ext uri="{FF2B5EF4-FFF2-40B4-BE49-F238E27FC236}">
              <a16:creationId xmlns:a16="http://schemas.microsoft.com/office/drawing/2014/main" id="{ADBEDFE7-2DC5-419E-97CA-CD8CFCA156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51E62FBD-0E74-46AC-8030-9F00355EE6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0814A64B-124B-4817-9D80-704F44E34F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3" name="Text Box 55">
          <a:extLst>
            <a:ext uri="{FF2B5EF4-FFF2-40B4-BE49-F238E27FC236}">
              <a16:creationId xmlns:a16="http://schemas.microsoft.com/office/drawing/2014/main" id="{1CD78F57-4B09-4A58-A3A5-F125BCB723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4" name="Text Box 56">
          <a:extLst>
            <a:ext uri="{FF2B5EF4-FFF2-40B4-BE49-F238E27FC236}">
              <a16:creationId xmlns:a16="http://schemas.microsoft.com/office/drawing/2014/main" id="{1ED2E906-836E-43CE-872B-E3ED5645F2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5" name="Text Box 57">
          <a:extLst>
            <a:ext uri="{FF2B5EF4-FFF2-40B4-BE49-F238E27FC236}">
              <a16:creationId xmlns:a16="http://schemas.microsoft.com/office/drawing/2014/main" id="{8C83D562-481E-4A9D-8E11-4D06D93FA4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6" name="Text Box 58">
          <a:extLst>
            <a:ext uri="{FF2B5EF4-FFF2-40B4-BE49-F238E27FC236}">
              <a16:creationId xmlns:a16="http://schemas.microsoft.com/office/drawing/2014/main" id="{9D63EB09-3044-44CE-BF3A-3DFB11B144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7" name="Text Box 59">
          <a:extLst>
            <a:ext uri="{FF2B5EF4-FFF2-40B4-BE49-F238E27FC236}">
              <a16:creationId xmlns:a16="http://schemas.microsoft.com/office/drawing/2014/main" id="{E9E683EA-98A1-4703-95D4-EAE380082A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8" name="Text Box 60">
          <a:extLst>
            <a:ext uri="{FF2B5EF4-FFF2-40B4-BE49-F238E27FC236}">
              <a16:creationId xmlns:a16="http://schemas.microsoft.com/office/drawing/2014/main" id="{7379C7A6-F465-4903-B3B6-7164D8C9F1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399" name="Text Box 61">
          <a:extLst>
            <a:ext uri="{FF2B5EF4-FFF2-40B4-BE49-F238E27FC236}">
              <a16:creationId xmlns:a16="http://schemas.microsoft.com/office/drawing/2014/main" id="{AAD72E84-65E9-43D9-B089-1850B1C10D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0" name="Text Box 62">
          <a:extLst>
            <a:ext uri="{FF2B5EF4-FFF2-40B4-BE49-F238E27FC236}">
              <a16:creationId xmlns:a16="http://schemas.microsoft.com/office/drawing/2014/main" id="{7B7BDE2A-5E17-41F9-A557-9C96662644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1" name="Text Box 63">
          <a:extLst>
            <a:ext uri="{FF2B5EF4-FFF2-40B4-BE49-F238E27FC236}">
              <a16:creationId xmlns:a16="http://schemas.microsoft.com/office/drawing/2014/main" id="{9E6B3CC6-DEC1-40A7-9B94-F66F55E903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2" name="Text Box 64">
          <a:extLst>
            <a:ext uri="{FF2B5EF4-FFF2-40B4-BE49-F238E27FC236}">
              <a16:creationId xmlns:a16="http://schemas.microsoft.com/office/drawing/2014/main" id="{50394BFA-9D33-46F9-9A1C-C9C323ADC1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3" name="Text Box 66">
          <a:extLst>
            <a:ext uri="{FF2B5EF4-FFF2-40B4-BE49-F238E27FC236}">
              <a16:creationId xmlns:a16="http://schemas.microsoft.com/office/drawing/2014/main" id="{5C4BFD4B-7540-43CC-A65D-4793FFF92A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4" name="Text Box 67">
          <a:extLst>
            <a:ext uri="{FF2B5EF4-FFF2-40B4-BE49-F238E27FC236}">
              <a16:creationId xmlns:a16="http://schemas.microsoft.com/office/drawing/2014/main" id="{12973C5D-59DE-4A42-8B32-6D58D046B0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085B2F08-4AB7-49FE-824C-828E9B779D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6496BB02-A7CE-4B42-906A-7DCC6B8DFE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3EABE11C-7DE0-4612-9BD5-43E9FD4877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B098522D-2E38-4B53-816F-31292054BA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400B5F98-3669-4892-82CB-250903F324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30403301-DA9A-4654-9726-45406349E0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1" name="Text Box 74">
          <a:extLst>
            <a:ext uri="{FF2B5EF4-FFF2-40B4-BE49-F238E27FC236}">
              <a16:creationId xmlns:a16="http://schemas.microsoft.com/office/drawing/2014/main" id="{946FAC66-4B8A-4534-858D-BEF4FF4055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2" name="Text Box 75">
          <a:extLst>
            <a:ext uri="{FF2B5EF4-FFF2-40B4-BE49-F238E27FC236}">
              <a16:creationId xmlns:a16="http://schemas.microsoft.com/office/drawing/2014/main" id="{D6F2F3DB-81B8-4CA0-BD5A-04B5FFDF60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3" name="Text Box 77">
          <a:extLst>
            <a:ext uri="{FF2B5EF4-FFF2-40B4-BE49-F238E27FC236}">
              <a16:creationId xmlns:a16="http://schemas.microsoft.com/office/drawing/2014/main" id="{3D2F5FB9-062B-450D-8567-77A3571AD6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4" name="Text Box 78">
          <a:extLst>
            <a:ext uri="{FF2B5EF4-FFF2-40B4-BE49-F238E27FC236}">
              <a16:creationId xmlns:a16="http://schemas.microsoft.com/office/drawing/2014/main" id="{6DB7BF8B-BF92-48AC-B09C-5FFE8816F8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5" name="Text Box 80">
          <a:extLst>
            <a:ext uri="{FF2B5EF4-FFF2-40B4-BE49-F238E27FC236}">
              <a16:creationId xmlns:a16="http://schemas.microsoft.com/office/drawing/2014/main" id="{9C6DD4D1-12D9-4ADC-B5FF-66386C0BA5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6" name="Text Box 81">
          <a:extLst>
            <a:ext uri="{FF2B5EF4-FFF2-40B4-BE49-F238E27FC236}">
              <a16:creationId xmlns:a16="http://schemas.microsoft.com/office/drawing/2014/main" id="{88B3E4FC-B108-4A08-AFA8-0D6501978E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FD6A541B-3759-4DA9-8F9D-FDBB58185A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8" name="Text Box 40">
          <a:extLst>
            <a:ext uri="{FF2B5EF4-FFF2-40B4-BE49-F238E27FC236}">
              <a16:creationId xmlns:a16="http://schemas.microsoft.com/office/drawing/2014/main" id="{34959CD4-C1DD-4C19-BD03-5FF0A8D349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159BFF5C-A381-4E11-A171-7886745977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B41DAE23-6379-4A9D-B064-EF87CE2633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A509B7A1-8412-40D6-B5E8-83DB561C6B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FE4FA049-6703-4C8F-9758-8F6DF0D830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AA0184C1-C2DA-48F2-B963-A4F83D595D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59260974-CE85-42DF-ADF4-56DEC2512F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ADC3E5F5-D23A-4723-87C3-6496DBB000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212352C0-077A-482E-A12C-C33411F7B6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7" name="Text Box 55">
          <a:extLst>
            <a:ext uri="{FF2B5EF4-FFF2-40B4-BE49-F238E27FC236}">
              <a16:creationId xmlns:a16="http://schemas.microsoft.com/office/drawing/2014/main" id="{54D3F2A4-C90A-4F13-B7D4-E4398E57C6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8" name="Text Box 56">
          <a:extLst>
            <a:ext uri="{FF2B5EF4-FFF2-40B4-BE49-F238E27FC236}">
              <a16:creationId xmlns:a16="http://schemas.microsoft.com/office/drawing/2014/main" id="{C50CFB0F-6E49-40DD-9611-842D7310BE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29" name="Text Box 57">
          <a:extLst>
            <a:ext uri="{FF2B5EF4-FFF2-40B4-BE49-F238E27FC236}">
              <a16:creationId xmlns:a16="http://schemas.microsoft.com/office/drawing/2014/main" id="{4312FBCA-9BC6-4C01-9816-8610264507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0" name="Text Box 58">
          <a:extLst>
            <a:ext uri="{FF2B5EF4-FFF2-40B4-BE49-F238E27FC236}">
              <a16:creationId xmlns:a16="http://schemas.microsoft.com/office/drawing/2014/main" id="{CBC33BCD-FE19-4CFD-AE1F-6DB42024D5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1" name="Text Box 59">
          <a:extLst>
            <a:ext uri="{FF2B5EF4-FFF2-40B4-BE49-F238E27FC236}">
              <a16:creationId xmlns:a16="http://schemas.microsoft.com/office/drawing/2014/main" id="{39CEA46C-38A6-4B0F-A8F3-2DCC9FA069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2" name="Text Box 60">
          <a:extLst>
            <a:ext uri="{FF2B5EF4-FFF2-40B4-BE49-F238E27FC236}">
              <a16:creationId xmlns:a16="http://schemas.microsoft.com/office/drawing/2014/main" id="{C4E1723D-1105-4DDF-9357-1D0F594C82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3" name="Text Box 61">
          <a:extLst>
            <a:ext uri="{FF2B5EF4-FFF2-40B4-BE49-F238E27FC236}">
              <a16:creationId xmlns:a16="http://schemas.microsoft.com/office/drawing/2014/main" id="{549D10E9-2696-4ABC-9F14-B6ADA25078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4" name="Text Box 62">
          <a:extLst>
            <a:ext uri="{FF2B5EF4-FFF2-40B4-BE49-F238E27FC236}">
              <a16:creationId xmlns:a16="http://schemas.microsoft.com/office/drawing/2014/main" id="{E09700F8-8AAE-4252-9826-C9813B0407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838D7C8C-4EBD-4513-AABD-D13CFF558E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6" name="Text Box 64">
          <a:extLst>
            <a:ext uri="{FF2B5EF4-FFF2-40B4-BE49-F238E27FC236}">
              <a16:creationId xmlns:a16="http://schemas.microsoft.com/office/drawing/2014/main" id="{F52CB7FC-B4CE-402D-BB84-E2B2BD6B61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7" name="Text Box 66">
          <a:extLst>
            <a:ext uri="{FF2B5EF4-FFF2-40B4-BE49-F238E27FC236}">
              <a16:creationId xmlns:a16="http://schemas.microsoft.com/office/drawing/2014/main" id="{C75C600D-11EA-420E-8D86-E4D32BCEB0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8" name="Text Box 67">
          <a:extLst>
            <a:ext uri="{FF2B5EF4-FFF2-40B4-BE49-F238E27FC236}">
              <a16:creationId xmlns:a16="http://schemas.microsoft.com/office/drawing/2014/main" id="{34FC1F11-67D6-40B6-81EB-B7BAC42B1E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39" name="Text Box 68">
          <a:extLst>
            <a:ext uri="{FF2B5EF4-FFF2-40B4-BE49-F238E27FC236}">
              <a16:creationId xmlns:a16="http://schemas.microsoft.com/office/drawing/2014/main" id="{55A93C15-5E51-4784-8FB7-68366A1628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0" name="Text Box 69">
          <a:extLst>
            <a:ext uri="{FF2B5EF4-FFF2-40B4-BE49-F238E27FC236}">
              <a16:creationId xmlns:a16="http://schemas.microsoft.com/office/drawing/2014/main" id="{F7A8EECE-6052-4984-A6DA-83F8F7D183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1" name="Text Box 70">
          <a:extLst>
            <a:ext uri="{FF2B5EF4-FFF2-40B4-BE49-F238E27FC236}">
              <a16:creationId xmlns:a16="http://schemas.microsoft.com/office/drawing/2014/main" id="{DE4854B0-8F4A-4399-9AE8-4BDC605534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2" name="Text Box 71">
          <a:extLst>
            <a:ext uri="{FF2B5EF4-FFF2-40B4-BE49-F238E27FC236}">
              <a16:creationId xmlns:a16="http://schemas.microsoft.com/office/drawing/2014/main" id="{400CF56E-CD82-49F7-A580-FA1FC8D8C3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3" name="Text Box 72">
          <a:extLst>
            <a:ext uri="{FF2B5EF4-FFF2-40B4-BE49-F238E27FC236}">
              <a16:creationId xmlns:a16="http://schemas.microsoft.com/office/drawing/2014/main" id="{B3F4C6DE-8BB9-48E1-A96E-9F1AEEB5BE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4" name="Text Box 73">
          <a:extLst>
            <a:ext uri="{FF2B5EF4-FFF2-40B4-BE49-F238E27FC236}">
              <a16:creationId xmlns:a16="http://schemas.microsoft.com/office/drawing/2014/main" id="{DC3C5B5B-615C-48D0-B485-418F76A0AD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5" name="Text Box 74">
          <a:extLst>
            <a:ext uri="{FF2B5EF4-FFF2-40B4-BE49-F238E27FC236}">
              <a16:creationId xmlns:a16="http://schemas.microsoft.com/office/drawing/2014/main" id="{98F051FE-A33B-49BC-90F7-6664DED302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6" name="Text Box 75">
          <a:extLst>
            <a:ext uri="{FF2B5EF4-FFF2-40B4-BE49-F238E27FC236}">
              <a16:creationId xmlns:a16="http://schemas.microsoft.com/office/drawing/2014/main" id="{047A4090-247E-4611-A25F-7E117F9529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7" name="Text Box 77">
          <a:extLst>
            <a:ext uri="{FF2B5EF4-FFF2-40B4-BE49-F238E27FC236}">
              <a16:creationId xmlns:a16="http://schemas.microsoft.com/office/drawing/2014/main" id="{7310AFE2-09A7-453F-B37B-E20EC6E1D6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8" name="Text Box 78">
          <a:extLst>
            <a:ext uri="{FF2B5EF4-FFF2-40B4-BE49-F238E27FC236}">
              <a16:creationId xmlns:a16="http://schemas.microsoft.com/office/drawing/2014/main" id="{8AE59541-892B-431E-AA70-6E52A85F00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49" name="Text Box 80">
          <a:extLst>
            <a:ext uri="{FF2B5EF4-FFF2-40B4-BE49-F238E27FC236}">
              <a16:creationId xmlns:a16="http://schemas.microsoft.com/office/drawing/2014/main" id="{23C2F892-731D-4D98-8F6E-CD1F32086A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0" name="Text Box 81">
          <a:extLst>
            <a:ext uri="{FF2B5EF4-FFF2-40B4-BE49-F238E27FC236}">
              <a16:creationId xmlns:a16="http://schemas.microsoft.com/office/drawing/2014/main" id="{29C695FD-9D0F-4096-B4D9-21CD1D6D21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15495D62-0BDE-4B1A-BC56-71BC1F767B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2" name="Text Box 40">
          <a:extLst>
            <a:ext uri="{FF2B5EF4-FFF2-40B4-BE49-F238E27FC236}">
              <a16:creationId xmlns:a16="http://schemas.microsoft.com/office/drawing/2014/main" id="{4F957B8B-99E3-4394-B0B2-D1C57E43DF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3" name="Text Box 41">
          <a:extLst>
            <a:ext uri="{FF2B5EF4-FFF2-40B4-BE49-F238E27FC236}">
              <a16:creationId xmlns:a16="http://schemas.microsoft.com/office/drawing/2014/main" id="{3D4E2358-E913-40D1-AB39-E9CB6BC460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4" name="Text Box 42">
          <a:extLst>
            <a:ext uri="{FF2B5EF4-FFF2-40B4-BE49-F238E27FC236}">
              <a16:creationId xmlns:a16="http://schemas.microsoft.com/office/drawing/2014/main" id="{EEE851C5-3F6B-4411-BF20-7895B0CDA9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5" name="Text Box 43">
          <a:extLst>
            <a:ext uri="{FF2B5EF4-FFF2-40B4-BE49-F238E27FC236}">
              <a16:creationId xmlns:a16="http://schemas.microsoft.com/office/drawing/2014/main" id="{1308EB6E-28CF-4320-8765-F0FB5F1D8E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4A09EC7B-8C24-4FB7-9256-845759BEC7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7" name="Text Box 45">
          <a:extLst>
            <a:ext uri="{FF2B5EF4-FFF2-40B4-BE49-F238E27FC236}">
              <a16:creationId xmlns:a16="http://schemas.microsoft.com/office/drawing/2014/main" id="{A76122C0-58B4-42D3-B743-BDCCEA41CD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7AF84108-3546-4F71-8C94-1F740D11F2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59" name="Text Box 47">
          <a:extLst>
            <a:ext uri="{FF2B5EF4-FFF2-40B4-BE49-F238E27FC236}">
              <a16:creationId xmlns:a16="http://schemas.microsoft.com/office/drawing/2014/main" id="{A3CD95CA-E69C-4B81-94E1-557322C79D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0" name="Text Box 48">
          <a:extLst>
            <a:ext uri="{FF2B5EF4-FFF2-40B4-BE49-F238E27FC236}">
              <a16:creationId xmlns:a16="http://schemas.microsoft.com/office/drawing/2014/main" id="{9ED047B4-C9BD-4BEE-B9AA-7E33EAF4B8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1" name="Text Box 55">
          <a:extLst>
            <a:ext uri="{FF2B5EF4-FFF2-40B4-BE49-F238E27FC236}">
              <a16:creationId xmlns:a16="http://schemas.microsoft.com/office/drawing/2014/main" id="{75F98F8F-6EB8-48C7-89FA-C9A5F149C0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2" name="Text Box 56">
          <a:extLst>
            <a:ext uri="{FF2B5EF4-FFF2-40B4-BE49-F238E27FC236}">
              <a16:creationId xmlns:a16="http://schemas.microsoft.com/office/drawing/2014/main" id="{DFC38CE1-968D-4420-8EBD-D001DD2CB7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3" name="Text Box 57">
          <a:extLst>
            <a:ext uri="{FF2B5EF4-FFF2-40B4-BE49-F238E27FC236}">
              <a16:creationId xmlns:a16="http://schemas.microsoft.com/office/drawing/2014/main" id="{B928104C-9EF2-47D4-847F-5663DC9864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4" name="Text Box 58">
          <a:extLst>
            <a:ext uri="{FF2B5EF4-FFF2-40B4-BE49-F238E27FC236}">
              <a16:creationId xmlns:a16="http://schemas.microsoft.com/office/drawing/2014/main" id="{B26D403B-C4EC-42D7-AF4C-1FCAD4D6A69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5" name="Text Box 59">
          <a:extLst>
            <a:ext uri="{FF2B5EF4-FFF2-40B4-BE49-F238E27FC236}">
              <a16:creationId xmlns:a16="http://schemas.microsoft.com/office/drawing/2014/main" id="{773900A4-ACF9-4F49-9199-7B875EDBC5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6" name="Text Box 60">
          <a:extLst>
            <a:ext uri="{FF2B5EF4-FFF2-40B4-BE49-F238E27FC236}">
              <a16:creationId xmlns:a16="http://schemas.microsoft.com/office/drawing/2014/main" id="{5090CD6D-A37A-4F3B-888D-4DBD899D90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7" name="Text Box 61">
          <a:extLst>
            <a:ext uri="{FF2B5EF4-FFF2-40B4-BE49-F238E27FC236}">
              <a16:creationId xmlns:a16="http://schemas.microsoft.com/office/drawing/2014/main" id="{88FA62B1-D71C-4D7C-81D1-BF14E0BED1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8" name="Text Box 62">
          <a:extLst>
            <a:ext uri="{FF2B5EF4-FFF2-40B4-BE49-F238E27FC236}">
              <a16:creationId xmlns:a16="http://schemas.microsoft.com/office/drawing/2014/main" id="{5A8B7353-5A35-4CD6-9E9C-12A1768C6A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69" name="Text Box 63">
          <a:extLst>
            <a:ext uri="{FF2B5EF4-FFF2-40B4-BE49-F238E27FC236}">
              <a16:creationId xmlns:a16="http://schemas.microsoft.com/office/drawing/2014/main" id="{454CC40D-CD32-442E-976D-F21BAFD4BF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0" name="Text Box 64">
          <a:extLst>
            <a:ext uri="{FF2B5EF4-FFF2-40B4-BE49-F238E27FC236}">
              <a16:creationId xmlns:a16="http://schemas.microsoft.com/office/drawing/2014/main" id="{A8EE0CDD-EE11-4804-8AE3-23097BDA42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1" name="Text Box 66">
          <a:extLst>
            <a:ext uri="{FF2B5EF4-FFF2-40B4-BE49-F238E27FC236}">
              <a16:creationId xmlns:a16="http://schemas.microsoft.com/office/drawing/2014/main" id="{9243EB0B-64E1-4EF2-98AA-D5A3C63C8F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2" name="Text Box 67">
          <a:extLst>
            <a:ext uri="{FF2B5EF4-FFF2-40B4-BE49-F238E27FC236}">
              <a16:creationId xmlns:a16="http://schemas.microsoft.com/office/drawing/2014/main" id="{7F9C2C62-B130-4E16-93DA-C07E2CCB29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3" name="Text Box 68">
          <a:extLst>
            <a:ext uri="{FF2B5EF4-FFF2-40B4-BE49-F238E27FC236}">
              <a16:creationId xmlns:a16="http://schemas.microsoft.com/office/drawing/2014/main" id="{DD755F21-0DF0-4C50-AE18-59DFE16E53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4" name="Text Box 69">
          <a:extLst>
            <a:ext uri="{FF2B5EF4-FFF2-40B4-BE49-F238E27FC236}">
              <a16:creationId xmlns:a16="http://schemas.microsoft.com/office/drawing/2014/main" id="{86465481-0DCE-4AD7-8805-A0AC42DEE1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5" name="Text Box 70">
          <a:extLst>
            <a:ext uri="{FF2B5EF4-FFF2-40B4-BE49-F238E27FC236}">
              <a16:creationId xmlns:a16="http://schemas.microsoft.com/office/drawing/2014/main" id="{22FAF460-B73B-4F4E-90F7-9B5EDA4300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6" name="Text Box 71">
          <a:extLst>
            <a:ext uri="{FF2B5EF4-FFF2-40B4-BE49-F238E27FC236}">
              <a16:creationId xmlns:a16="http://schemas.microsoft.com/office/drawing/2014/main" id="{E75272AD-0FAC-4546-B14E-B294E5910D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7" name="Text Box 72">
          <a:extLst>
            <a:ext uri="{FF2B5EF4-FFF2-40B4-BE49-F238E27FC236}">
              <a16:creationId xmlns:a16="http://schemas.microsoft.com/office/drawing/2014/main" id="{5D6918E4-7D42-49EE-B456-14F3A69E32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8" name="Text Box 73">
          <a:extLst>
            <a:ext uri="{FF2B5EF4-FFF2-40B4-BE49-F238E27FC236}">
              <a16:creationId xmlns:a16="http://schemas.microsoft.com/office/drawing/2014/main" id="{381A5C92-12E3-409B-96AE-72DFBCA888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79" name="Text Box 74">
          <a:extLst>
            <a:ext uri="{FF2B5EF4-FFF2-40B4-BE49-F238E27FC236}">
              <a16:creationId xmlns:a16="http://schemas.microsoft.com/office/drawing/2014/main" id="{4E6FEEAC-F5C5-4D5D-AD16-9FB3426BA7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0" name="Text Box 75">
          <a:extLst>
            <a:ext uri="{FF2B5EF4-FFF2-40B4-BE49-F238E27FC236}">
              <a16:creationId xmlns:a16="http://schemas.microsoft.com/office/drawing/2014/main" id="{9E129727-10DB-4FFF-9FF0-1436AF5127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1" name="Text Box 77">
          <a:extLst>
            <a:ext uri="{FF2B5EF4-FFF2-40B4-BE49-F238E27FC236}">
              <a16:creationId xmlns:a16="http://schemas.microsoft.com/office/drawing/2014/main" id="{6AFFB7B6-940B-4C5C-9D43-2C3DE76CCF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2" name="Text Box 78">
          <a:extLst>
            <a:ext uri="{FF2B5EF4-FFF2-40B4-BE49-F238E27FC236}">
              <a16:creationId xmlns:a16="http://schemas.microsoft.com/office/drawing/2014/main" id="{B8299102-0968-440A-A283-ECA80A00EA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3" name="Text Box 80">
          <a:extLst>
            <a:ext uri="{FF2B5EF4-FFF2-40B4-BE49-F238E27FC236}">
              <a16:creationId xmlns:a16="http://schemas.microsoft.com/office/drawing/2014/main" id="{078C1F3B-BFE6-4766-A6F1-F604447BE7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4" name="Text Box 81">
          <a:extLst>
            <a:ext uri="{FF2B5EF4-FFF2-40B4-BE49-F238E27FC236}">
              <a16:creationId xmlns:a16="http://schemas.microsoft.com/office/drawing/2014/main" id="{D11AD0CC-8FD6-49C9-A30B-58D553319A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5FBF14FE-8E07-44E5-A501-B34E459CA8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6" name="Text Box 40">
          <a:extLst>
            <a:ext uri="{FF2B5EF4-FFF2-40B4-BE49-F238E27FC236}">
              <a16:creationId xmlns:a16="http://schemas.microsoft.com/office/drawing/2014/main" id="{783D4DE1-E0EB-4B81-B0FF-E7A634ACDB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7" name="Text Box 41">
          <a:extLst>
            <a:ext uri="{FF2B5EF4-FFF2-40B4-BE49-F238E27FC236}">
              <a16:creationId xmlns:a16="http://schemas.microsoft.com/office/drawing/2014/main" id="{3FDEDFC9-D55D-4809-87ED-2C74DC3ECD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8" name="Text Box 42">
          <a:extLst>
            <a:ext uri="{FF2B5EF4-FFF2-40B4-BE49-F238E27FC236}">
              <a16:creationId xmlns:a16="http://schemas.microsoft.com/office/drawing/2014/main" id="{2A3E9A5B-CBBD-45F6-987D-A21826A75B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89" name="Text Box 43">
          <a:extLst>
            <a:ext uri="{FF2B5EF4-FFF2-40B4-BE49-F238E27FC236}">
              <a16:creationId xmlns:a16="http://schemas.microsoft.com/office/drawing/2014/main" id="{2678DFBB-340E-4A6B-B6AF-5158A88F0E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0" name="Text Box 44">
          <a:extLst>
            <a:ext uri="{FF2B5EF4-FFF2-40B4-BE49-F238E27FC236}">
              <a16:creationId xmlns:a16="http://schemas.microsoft.com/office/drawing/2014/main" id="{38EDC0F7-BD37-4216-95BB-E6374CA216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1" name="Text Box 45">
          <a:extLst>
            <a:ext uri="{FF2B5EF4-FFF2-40B4-BE49-F238E27FC236}">
              <a16:creationId xmlns:a16="http://schemas.microsoft.com/office/drawing/2014/main" id="{EA06BD5F-A348-456E-B34A-BC245FEF7A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C351C70A-3D94-4D86-ADD4-171C0739E0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3" name="Text Box 47">
          <a:extLst>
            <a:ext uri="{FF2B5EF4-FFF2-40B4-BE49-F238E27FC236}">
              <a16:creationId xmlns:a16="http://schemas.microsoft.com/office/drawing/2014/main" id="{E66F8EC4-1C2C-4A4A-AC79-8B2EBDDDB7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4" name="Text Box 48">
          <a:extLst>
            <a:ext uri="{FF2B5EF4-FFF2-40B4-BE49-F238E27FC236}">
              <a16:creationId xmlns:a16="http://schemas.microsoft.com/office/drawing/2014/main" id="{96BCD339-5A1C-49EF-9521-3CCC23C167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5" name="Text Box 55">
          <a:extLst>
            <a:ext uri="{FF2B5EF4-FFF2-40B4-BE49-F238E27FC236}">
              <a16:creationId xmlns:a16="http://schemas.microsoft.com/office/drawing/2014/main" id="{6DD262A6-CAFA-4B4D-9DFC-5BA74838DC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6" name="Text Box 56">
          <a:extLst>
            <a:ext uri="{FF2B5EF4-FFF2-40B4-BE49-F238E27FC236}">
              <a16:creationId xmlns:a16="http://schemas.microsoft.com/office/drawing/2014/main" id="{1285CDBF-999A-435D-9E60-B7042F0603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7" name="Text Box 57">
          <a:extLst>
            <a:ext uri="{FF2B5EF4-FFF2-40B4-BE49-F238E27FC236}">
              <a16:creationId xmlns:a16="http://schemas.microsoft.com/office/drawing/2014/main" id="{ADC2446F-CA75-4EE2-BCF7-90BB1A2D46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8" name="Text Box 58">
          <a:extLst>
            <a:ext uri="{FF2B5EF4-FFF2-40B4-BE49-F238E27FC236}">
              <a16:creationId xmlns:a16="http://schemas.microsoft.com/office/drawing/2014/main" id="{6CF16E1B-85B5-406B-B657-C907F2C396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499" name="Text Box 59">
          <a:extLst>
            <a:ext uri="{FF2B5EF4-FFF2-40B4-BE49-F238E27FC236}">
              <a16:creationId xmlns:a16="http://schemas.microsoft.com/office/drawing/2014/main" id="{EAFC4B23-2305-4401-AE8B-257FCE617E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0" name="Text Box 60">
          <a:extLst>
            <a:ext uri="{FF2B5EF4-FFF2-40B4-BE49-F238E27FC236}">
              <a16:creationId xmlns:a16="http://schemas.microsoft.com/office/drawing/2014/main" id="{F3BE8C10-91A1-4BFA-BA2D-929098D987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1" name="Text Box 61">
          <a:extLst>
            <a:ext uri="{FF2B5EF4-FFF2-40B4-BE49-F238E27FC236}">
              <a16:creationId xmlns:a16="http://schemas.microsoft.com/office/drawing/2014/main" id="{EB4CFB0A-AE05-4BAD-B5FD-48063181D5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2" name="Text Box 62">
          <a:extLst>
            <a:ext uri="{FF2B5EF4-FFF2-40B4-BE49-F238E27FC236}">
              <a16:creationId xmlns:a16="http://schemas.microsoft.com/office/drawing/2014/main" id="{E7CB463D-8E77-451B-8C93-5E0B67B462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3" name="Text Box 63">
          <a:extLst>
            <a:ext uri="{FF2B5EF4-FFF2-40B4-BE49-F238E27FC236}">
              <a16:creationId xmlns:a16="http://schemas.microsoft.com/office/drawing/2014/main" id="{BD3C14D3-54D8-4F9C-A334-46621EB3AD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4" name="Text Box 64">
          <a:extLst>
            <a:ext uri="{FF2B5EF4-FFF2-40B4-BE49-F238E27FC236}">
              <a16:creationId xmlns:a16="http://schemas.microsoft.com/office/drawing/2014/main" id="{DDE5F535-D573-4576-8AC7-01029DE4D3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5" name="Text Box 66">
          <a:extLst>
            <a:ext uri="{FF2B5EF4-FFF2-40B4-BE49-F238E27FC236}">
              <a16:creationId xmlns:a16="http://schemas.microsoft.com/office/drawing/2014/main" id="{87075574-B8DD-499C-B18D-6354D1FEBA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6" name="Text Box 67">
          <a:extLst>
            <a:ext uri="{FF2B5EF4-FFF2-40B4-BE49-F238E27FC236}">
              <a16:creationId xmlns:a16="http://schemas.microsoft.com/office/drawing/2014/main" id="{0499B165-53DC-4D08-932A-3DB6CEC91DB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7" name="Text Box 68">
          <a:extLst>
            <a:ext uri="{FF2B5EF4-FFF2-40B4-BE49-F238E27FC236}">
              <a16:creationId xmlns:a16="http://schemas.microsoft.com/office/drawing/2014/main" id="{3171B9A0-BC36-4697-8013-D6191AD069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8" name="Text Box 69">
          <a:extLst>
            <a:ext uri="{FF2B5EF4-FFF2-40B4-BE49-F238E27FC236}">
              <a16:creationId xmlns:a16="http://schemas.microsoft.com/office/drawing/2014/main" id="{140A0EB0-4A31-4F2F-B247-7CCB3A015F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09" name="Text Box 70">
          <a:extLst>
            <a:ext uri="{FF2B5EF4-FFF2-40B4-BE49-F238E27FC236}">
              <a16:creationId xmlns:a16="http://schemas.microsoft.com/office/drawing/2014/main" id="{CC53663E-79A6-48CF-99CB-6CA5D74CCD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0" name="Text Box 71">
          <a:extLst>
            <a:ext uri="{FF2B5EF4-FFF2-40B4-BE49-F238E27FC236}">
              <a16:creationId xmlns:a16="http://schemas.microsoft.com/office/drawing/2014/main" id="{AA0F4724-BD45-4CAF-A929-559548500D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1" name="Text Box 72">
          <a:extLst>
            <a:ext uri="{FF2B5EF4-FFF2-40B4-BE49-F238E27FC236}">
              <a16:creationId xmlns:a16="http://schemas.microsoft.com/office/drawing/2014/main" id="{5CC2ABE9-397D-48A1-8EF9-135CA905F5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2" name="Text Box 73">
          <a:extLst>
            <a:ext uri="{FF2B5EF4-FFF2-40B4-BE49-F238E27FC236}">
              <a16:creationId xmlns:a16="http://schemas.microsoft.com/office/drawing/2014/main" id="{7FE43FC2-C217-4F65-BC5B-16F5F1B423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3" name="Text Box 74">
          <a:extLst>
            <a:ext uri="{FF2B5EF4-FFF2-40B4-BE49-F238E27FC236}">
              <a16:creationId xmlns:a16="http://schemas.microsoft.com/office/drawing/2014/main" id="{B85EF1D9-E234-493A-A027-0E6D5ED267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4" name="Text Box 75">
          <a:extLst>
            <a:ext uri="{FF2B5EF4-FFF2-40B4-BE49-F238E27FC236}">
              <a16:creationId xmlns:a16="http://schemas.microsoft.com/office/drawing/2014/main" id="{22611311-E7BC-418F-8A8E-1DAF4DE103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5" name="Text Box 77">
          <a:extLst>
            <a:ext uri="{FF2B5EF4-FFF2-40B4-BE49-F238E27FC236}">
              <a16:creationId xmlns:a16="http://schemas.microsoft.com/office/drawing/2014/main" id="{7748DA16-11D7-4D76-AB1A-83B379385D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6" name="Text Box 78">
          <a:extLst>
            <a:ext uri="{FF2B5EF4-FFF2-40B4-BE49-F238E27FC236}">
              <a16:creationId xmlns:a16="http://schemas.microsoft.com/office/drawing/2014/main" id="{CD31B0F5-56C8-4C46-93A1-89F0FFD15F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7" name="Text Box 80">
          <a:extLst>
            <a:ext uri="{FF2B5EF4-FFF2-40B4-BE49-F238E27FC236}">
              <a16:creationId xmlns:a16="http://schemas.microsoft.com/office/drawing/2014/main" id="{753EB02B-E530-4A77-A02B-13BA69DB0B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63846C8A-5259-4226-BE0D-A4F54F3AD8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4BAEDE89-0F4D-4B79-BC20-61796F693C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CAF6BE0E-B945-49F2-84B1-A1BC09B4BC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1" name="Text Box 11">
          <a:extLst>
            <a:ext uri="{FF2B5EF4-FFF2-40B4-BE49-F238E27FC236}">
              <a16:creationId xmlns:a16="http://schemas.microsoft.com/office/drawing/2014/main" id="{DE1DCB38-7417-4858-9E27-46526336DD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2" name="Text Box 12">
          <a:extLst>
            <a:ext uri="{FF2B5EF4-FFF2-40B4-BE49-F238E27FC236}">
              <a16:creationId xmlns:a16="http://schemas.microsoft.com/office/drawing/2014/main" id="{60A436B8-9A71-4381-A66E-42B23DEB0B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3" name="Text Box 49">
          <a:extLst>
            <a:ext uri="{FF2B5EF4-FFF2-40B4-BE49-F238E27FC236}">
              <a16:creationId xmlns:a16="http://schemas.microsoft.com/office/drawing/2014/main" id="{338552B2-CF6E-49B2-B55E-87844E8F1B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4" name="Text Box 50">
          <a:extLst>
            <a:ext uri="{FF2B5EF4-FFF2-40B4-BE49-F238E27FC236}">
              <a16:creationId xmlns:a16="http://schemas.microsoft.com/office/drawing/2014/main" id="{2D77DDCE-D9E5-4276-AA0B-39AEC09420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5" name="Text Box 52">
          <a:extLst>
            <a:ext uri="{FF2B5EF4-FFF2-40B4-BE49-F238E27FC236}">
              <a16:creationId xmlns:a16="http://schemas.microsoft.com/office/drawing/2014/main" id="{D6ECAC5F-3A56-48F8-8EC5-6AF68427CB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6" name="Text Box 53">
          <a:extLst>
            <a:ext uri="{FF2B5EF4-FFF2-40B4-BE49-F238E27FC236}">
              <a16:creationId xmlns:a16="http://schemas.microsoft.com/office/drawing/2014/main" id="{6855B474-3B12-446C-A823-6F156B9220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20901889-3894-4601-869F-DAB95076D1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8" name="Text Box 40">
          <a:extLst>
            <a:ext uri="{FF2B5EF4-FFF2-40B4-BE49-F238E27FC236}">
              <a16:creationId xmlns:a16="http://schemas.microsoft.com/office/drawing/2014/main" id="{2F113AC9-22E6-4D5C-8308-F9A9CBD50A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29" name="Text Box 41">
          <a:extLst>
            <a:ext uri="{FF2B5EF4-FFF2-40B4-BE49-F238E27FC236}">
              <a16:creationId xmlns:a16="http://schemas.microsoft.com/office/drawing/2014/main" id="{5AF4E25C-6240-445C-8C2A-0C63135C76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0" name="Text Box 42">
          <a:extLst>
            <a:ext uri="{FF2B5EF4-FFF2-40B4-BE49-F238E27FC236}">
              <a16:creationId xmlns:a16="http://schemas.microsoft.com/office/drawing/2014/main" id="{80961AD0-B49E-437F-B435-FDCD1264E0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6D2D5246-D78F-465A-8FB1-7C3B46F0E3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2" name="Text Box 44">
          <a:extLst>
            <a:ext uri="{FF2B5EF4-FFF2-40B4-BE49-F238E27FC236}">
              <a16:creationId xmlns:a16="http://schemas.microsoft.com/office/drawing/2014/main" id="{76E8A5D3-7736-4F05-B0FA-091DBC8104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3" name="Text Box 45">
          <a:extLst>
            <a:ext uri="{FF2B5EF4-FFF2-40B4-BE49-F238E27FC236}">
              <a16:creationId xmlns:a16="http://schemas.microsoft.com/office/drawing/2014/main" id="{8EC0F2D8-84E3-4B11-92A6-D1CEDDBAA2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4" name="Text Box 46">
          <a:extLst>
            <a:ext uri="{FF2B5EF4-FFF2-40B4-BE49-F238E27FC236}">
              <a16:creationId xmlns:a16="http://schemas.microsoft.com/office/drawing/2014/main" id="{6DCED1AB-8C93-4D0A-8836-183B320C0A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5" name="Text Box 47">
          <a:extLst>
            <a:ext uri="{FF2B5EF4-FFF2-40B4-BE49-F238E27FC236}">
              <a16:creationId xmlns:a16="http://schemas.microsoft.com/office/drawing/2014/main" id="{42786B08-9274-45D0-B10D-92B69368A9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6" name="Text Box 48">
          <a:extLst>
            <a:ext uri="{FF2B5EF4-FFF2-40B4-BE49-F238E27FC236}">
              <a16:creationId xmlns:a16="http://schemas.microsoft.com/office/drawing/2014/main" id="{E0B0676E-0BD7-4333-A01A-CBD261DA46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7" name="Text Box 55">
          <a:extLst>
            <a:ext uri="{FF2B5EF4-FFF2-40B4-BE49-F238E27FC236}">
              <a16:creationId xmlns:a16="http://schemas.microsoft.com/office/drawing/2014/main" id="{BCE212E0-E3AB-4201-91A8-EE3A0C55D6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8" name="Text Box 56">
          <a:extLst>
            <a:ext uri="{FF2B5EF4-FFF2-40B4-BE49-F238E27FC236}">
              <a16:creationId xmlns:a16="http://schemas.microsoft.com/office/drawing/2014/main" id="{18C3D757-7D55-423D-8730-40B1DA1F73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39" name="Text Box 57">
          <a:extLst>
            <a:ext uri="{FF2B5EF4-FFF2-40B4-BE49-F238E27FC236}">
              <a16:creationId xmlns:a16="http://schemas.microsoft.com/office/drawing/2014/main" id="{A207CCCE-FB77-418F-8356-5AA5E44EF4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0" name="Text Box 58">
          <a:extLst>
            <a:ext uri="{FF2B5EF4-FFF2-40B4-BE49-F238E27FC236}">
              <a16:creationId xmlns:a16="http://schemas.microsoft.com/office/drawing/2014/main" id="{172F13AE-9734-448F-8CA9-1AF1BC7887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1" name="Text Box 59">
          <a:extLst>
            <a:ext uri="{FF2B5EF4-FFF2-40B4-BE49-F238E27FC236}">
              <a16:creationId xmlns:a16="http://schemas.microsoft.com/office/drawing/2014/main" id="{76162EFE-0489-4C41-BCD7-213FE7AB45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2" name="Text Box 60">
          <a:extLst>
            <a:ext uri="{FF2B5EF4-FFF2-40B4-BE49-F238E27FC236}">
              <a16:creationId xmlns:a16="http://schemas.microsoft.com/office/drawing/2014/main" id="{C2825B7A-1E80-490E-98E5-480D08BB29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3" name="Text Box 61">
          <a:extLst>
            <a:ext uri="{FF2B5EF4-FFF2-40B4-BE49-F238E27FC236}">
              <a16:creationId xmlns:a16="http://schemas.microsoft.com/office/drawing/2014/main" id="{78BD94CA-01BD-42F7-87BC-D418FC5AD5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4" name="Text Box 62">
          <a:extLst>
            <a:ext uri="{FF2B5EF4-FFF2-40B4-BE49-F238E27FC236}">
              <a16:creationId xmlns:a16="http://schemas.microsoft.com/office/drawing/2014/main" id="{A72D7B99-E2DE-4776-8577-4F04AC95C7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5" name="Text Box 63">
          <a:extLst>
            <a:ext uri="{FF2B5EF4-FFF2-40B4-BE49-F238E27FC236}">
              <a16:creationId xmlns:a16="http://schemas.microsoft.com/office/drawing/2014/main" id="{7B5C1AD3-0F3A-4B9D-A49A-C518F41CDD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6" name="Text Box 64">
          <a:extLst>
            <a:ext uri="{FF2B5EF4-FFF2-40B4-BE49-F238E27FC236}">
              <a16:creationId xmlns:a16="http://schemas.microsoft.com/office/drawing/2014/main" id="{D6842924-DB3D-41D1-91D5-E626D1BE82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7" name="Text Box 66">
          <a:extLst>
            <a:ext uri="{FF2B5EF4-FFF2-40B4-BE49-F238E27FC236}">
              <a16:creationId xmlns:a16="http://schemas.microsoft.com/office/drawing/2014/main" id="{FB1B2381-221D-4E7B-8F68-31A86402B8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8" name="Text Box 67">
          <a:extLst>
            <a:ext uri="{FF2B5EF4-FFF2-40B4-BE49-F238E27FC236}">
              <a16:creationId xmlns:a16="http://schemas.microsoft.com/office/drawing/2014/main" id="{6BB755DA-AC0B-4593-9EEC-ED0A02259D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49" name="Text Box 68">
          <a:extLst>
            <a:ext uri="{FF2B5EF4-FFF2-40B4-BE49-F238E27FC236}">
              <a16:creationId xmlns:a16="http://schemas.microsoft.com/office/drawing/2014/main" id="{989A7B44-4CAA-48BA-A079-D32B5BAB21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0" name="Text Box 69">
          <a:extLst>
            <a:ext uri="{FF2B5EF4-FFF2-40B4-BE49-F238E27FC236}">
              <a16:creationId xmlns:a16="http://schemas.microsoft.com/office/drawing/2014/main" id="{87629359-C708-498E-8180-6A65B5CCD8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1" name="Text Box 70">
          <a:extLst>
            <a:ext uri="{FF2B5EF4-FFF2-40B4-BE49-F238E27FC236}">
              <a16:creationId xmlns:a16="http://schemas.microsoft.com/office/drawing/2014/main" id="{21B55BF1-1036-414A-A5BC-B3D829FF15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2" name="Text Box 71">
          <a:extLst>
            <a:ext uri="{FF2B5EF4-FFF2-40B4-BE49-F238E27FC236}">
              <a16:creationId xmlns:a16="http://schemas.microsoft.com/office/drawing/2014/main" id="{D836444B-9F9C-4D19-83AD-F9F2665F57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3" name="Text Box 72">
          <a:extLst>
            <a:ext uri="{FF2B5EF4-FFF2-40B4-BE49-F238E27FC236}">
              <a16:creationId xmlns:a16="http://schemas.microsoft.com/office/drawing/2014/main" id="{5B4CB15D-22DA-4421-BD88-58F564DF7D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4" name="Text Box 73">
          <a:extLst>
            <a:ext uri="{FF2B5EF4-FFF2-40B4-BE49-F238E27FC236}">
              <a16:creationId xmlns:a16="http://schemas.microsoft.com/office/drawing/2014/main" id="{9AE8BD4F-D0D6-4F19-90FA-9B85364161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5" name="Text Box 74">
          <a:extLst>
            <a:ext uri="{FF2B5EF4-FFF2-40B4-BE49-F238E27FC236}">
              <a16:creationId xmlns:a16="http://schemas.microsoft.com/office/drawing/2014/main" id="{354BD873-DEE6-4368-A01E-F750321495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6" name="Text Box 75">
          <a:extLst>
            <a:ext uri="{FF2B5EF4-FFF2-40B4-BE49-F238E27FC236}">
              <a16:creationId xmlns:a16="http://schemas.microsoft.com/office/drawing/2014/main" id="{70F051EA-124B-4DA0-B167-1CE8AC5EDF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7" name="Text Box 77">
          <a:extLst>
            <a:ext uri="{FF2B5EF4-FFF2-40B4-BE49-F238E27FC236}">
              <a16:creationId xmlns:a16="http://schemas.microsoft.com/office/drawing/2014/main" id="{BFF1690C-1737-4D6A-AFAF-AAF626BBCF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8" name="Text Box 78">
          <a:extLst>
            <a:ext uri="{FF2B5EF4-FFF2-40B4-BE49-F238E27FC236}">
              <a16:creationId xmlns:a16="http://schemas.microsoft.com/office/drawing/2014/main" id="{CEF7CF96-10FE-427D-8FD8-DB42205CBC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59" name="Text Box 80">
          <a:extLst>
            <a:ext uri="{FF2B5EF4-FFF2-40B4-BE49-F238E27FC236}">
              <a16:creationId xmlns:a16="http://schemas.microsoft.com/office/drawing/2014/main" id="{D68B50E4-080C-4366-AF87-9436514C7D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0" name="Text Box 81">
          <a:extLst>
            <a:ext uri="{FF2B5EF4-FFF2-40B4-BE49-F238E27FC236}">
              <a16:creationId xmlns:a16="http://schemas.microsoft.com/office/drawing/2014/main" id="{75A2B02E-4B2B-4634-A191-BF65FE3D26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351577A3-3BC5-4417-ACC0-C8CE36CBEC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2" name="Text Box 40">
          <a:extLst>
            <a:ext uri="{FF2B5EF4-FFF2-40B4-BE49-F238E27FC236}">
              <a16:creationId xmlns:a16="http://schemas.microsoft.com/office/drawing/2014/main" id="{068FD92F-BAFB-49FB-9F94-1C9A072F07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3" name="Text Box 41">
          <a:extLst>
            <a:ext uri="{FF2B5EF4-FFF2-40B4-BE49-F238E27FC236}">
              <a16:creationId xmlns:a16="http://schemas.microsoft.com/office/drawing/2014/main" id="{E966A97D-EB36-4E05-A5F3-07E70D15B4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4" name="Text Box 42">
          <a:extLst>
            <a:ext uri="{FF2B5EF4-FFF2-40B4-BE49-F238E27FC236}">
              <a16:creationId xmlns:a16="http://schemas.microsoft.com/office/drawing/2014/main" id="{6E637828-11F2-4D7E-9FD0-C209799622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5" name="Text Box 43">
          <a:extLst>
            <a:ext uri="{FF2B5EF4-FFF2-40B4-BE49-F238E27FC236}">
              <a16:creationId xmlns:a16="http://schemas.microsoft.com/office/drawing/2014/main" id="{8A33D74C-4047-4212-AA37-ABA0DAEDA0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6" name="Text Box 44">
          <a:extLst>
            <a:ext uri="{FF2B5EF4-FFF2-40B4-BE49-F238E27FC236}">
              <a16:creationId xmlns:a16="http://schemas.microsoft.com/office/drawing/2014/main" id="{F4E32ED4-7050-4457-AAE2-8C66465DC3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7" name="Text Box 45">
          <a:extLst>
            <a:ext uri="{FF2B5EF4-FFF2-40B4-BE49-F238E27FC236}">
              <a16:creationId xmlns:a16="http://schemas.microsoft.com/office/drawing/2014/main" id="{5428C6C9-2281-4E34-9205-7539A79092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28CA68CA-6222-4584-8EA2-1615DA0D4A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69" name="Text Box 47">
          <a:extLst>
            <a:ext uri="{FF2B5EF4-FFF2-40B4-BE49-F238E27FC236}">
              <a16:creationId xmlns:a16="http://schemas.microsoft.com/office/drawing/2014/main" id="{84F75FD6-FBD1-4F3C-B3C5-434E42E2C8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0" name="Text Box 48">
          <a:extLst>
            <a:ext uri="{FF2B5EF4-FFF2-40B4-BE49-F238E27FC236}">
              <a16:creationId xmlns:a16="http://schemas.microsoft.com/office/drawing/2014/main" id="{6D15DD37-017A-4C03-858C-49918252B6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E45DFA48-519A-49EC-B06A-F93646EFC9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2" name="Text Box 56">
          <a:extLst>
            <a:ext uri="{FF2B5EF4-FFF2-40B4-BE49-F238E27FC236}">
              <a16:creationId xmlns:a16="http://schemas.microsoft.com/office/drawing/2014/main" id="{D96C7055-2157-4929-B4F2-D60889E506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3" name="Text Box 57">
          <a:extLst>
            <a:ext uri="{FF2B5EF4-FFF2-40B4-BE49-F238E27FC236}">
              <a16:creationId xmlns:a16="http://schemas.microsoft.com/office/drawing/2014/main" id="{BB090412-D32D-4EC2-B307-F8414281CB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4" name="Text Box 58">
          <a:extLst>
            <a:ext uri="{FF2B5EF4-FFF2-40B4-BE49-F238E27FC236}">
              <a16:creationId xmlns:a16="http://schemas.microsoft.com/office/drawing/2014/main" id="{AB45DC8D-C41D-4D97-A27B-AF1C464CE1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5338357D-FBBA-424C-BE8B-DA0690ADB8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6" name="Text Box 60">
          <a:extLst>
            <a:ext uri="{FF2B5EF4-FFF2-40B4-BE49-F238E27FC236}">
              <a16:creationId xmlns:a16="http://schemas.microsoft.com/office/drawing/2014/main" id="{7EF405D3-3D4E-4053-97DA-0DC1EEF261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7" name="Text Box 61">
          <a:extLst>
            <a:ext uri="{FF2B5EF4-FFF2-40B4-BE49-F238E27FC236}">
              <a16:creationId xmlns:a16="http://schemas.microsoft.com/office/drawing/2014/main" id="{479ADF0F-275E-49F2-BB98-FC99F0986F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8" name="Text Box 62">
          <a:extLst>
            <a:ext uri="{FF2B5EF4-FFF2-40B4-BE49-F238E27FC236}">
              <a16:creationId xmlns:a16="http://schemas.microsoft.com/office/drawing/2014/main" id="{D404703B-B6C1-42E0-ADD9-4CD6735FD2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79" name="Text Box 63">
          <a:extLst>
            <a:ext uri="{FF2B5EF4-FFF2-40B4-BE49-F238E27FC236}">
              <a16:creationId xmlns:a16="http://schemas.microsoft.com/office/drawing/2014/main" id="{E626FD64-B644-4FEB-8DC2-695D7F9D67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0" name="Text Box 64">
          <a:extLst>
            <a:ext uri="{FF2B5EF4-FFF2-40B4-BE49-F238E27FC236}">
              <a16:creationId xmlns:a16="http://schemas.microsoft.com/office/drawing/2014/main" id="{E8AA3F7A-06B5-4714-B4F2-DEBB63B176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1" name="Text Box 66">
          <a:extLst>
            <a:ext uri="{FF2B5EF4-FFF2-40B4-BE49-F238E27FC236}">
              <a16:creationId xmlns:a16="http://schemas.microsoft.com/office/drawing/2014/main" id="{642D6C70-1A3A-4431-B3E5-A6799E9713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2" name="Text Box 67">
          <a:extLst>
            <a:ext uri="{FF2B5EF4-FFF2-40B4-BE49-F238E27FC236}">
              <a16:creationId xmlns:a16="http://schemas.microsoft.com/office/drawing/2014/main" id="{2D6339E1-8E82-4327-B4F0-2A2DDB914F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3" name="Text Box 68">
          <a:extLst>
            <a:ext uri="{FF2B5EF4-FFF2-40B4-BE49-F238E27FC236}">
              <a16:creationId xmlns:a16="http://schemas.microsoft.com/office/drawing/2014/main" id="{DCA46E79-D843-42F6-8447-46DE93AF0D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4" name="Text Box 69">
          <a:extLst>
            <a:ext uri="{FF2B5EF4-FFF2-40B4-BE49-F238E27FC236}">
              <a16:creationId xmlns:a16="http://schemas.microsoft.com/office/drawing/2014/main" id="{BA590393-E76A-47AC-AD00-5449380168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5" name="Text Box 70">
          <a:extLst>
            <a:ext uri="{FF2B5EF4-FFF2-40B4-BE49-F238E27FC236}">
              <a16:creationId xmlns:a16="http://schemas.microsoft.com/office/drawing/2014/main" id="{77B35FC7-374E-44E5-AEA0-F6194B8EC1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6" name="Text Box 71">
          <a:extLst>
            <a:ext uri="{FF2B5EF4-FFF2-40B4-BE49-F238E27FC236}">
              <a16:creationId xmlns:a16="http://schemas.microsoft.com/office/drawing/2014/main" id="{A0DF136F-3BC8-4609-B0C0-478367FFD5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7" name="Text Box 72">
          <a:extLst>
            <a:ext uri="{FF2B5EF4-FFF2-40B4-BE49-F238E27FC236}">
              <a16:creationId xmlns:a16="http://schemas.microsoft.com/office/drawing/2014/main" id="{110218E3-7A49-494D-BED8-BA68F5405D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8" name="Text Box 73">
          <a:extLst>
            <a:ext uri="{FF2B5EF4-FFF2-40B4-BE49-F238E27FC236}">
              <a16:creationId xmlns:a16="http://schemas.microsoft.com/office/drawing/2014/main" id="{92D7BB1D-8BB6-4FF8-A7CB-B1B0B8AB64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89" name="Text Box 74">
          <a:extLst>
            <a:ext uri="{FF2B5EF4-FFF2-40B4-BE49-F238E27FC236}">
              <a16:creationId xmlns:a16="http://schemas.microsoft.com/office/drawing/2014/main" id="{A5446367-F8D3-4C0E-9057-37A7A3DA8A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0" name="Text Box 75">
          <a:extLst>
            <a:ext uri="{FF2B5EF4-FFF2-40B4-BE49-F238E27FC236}">
              <a16:creationId xmlns:a16="http://schemas.microsoft.com/office/drawing/2014/main" id="{141C1C5E-A0F6-4925-98F4-1A847B6BA2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1" name="Text Box 77">
          <a:extLst>
            <a:ext uri="{FF2B5EF4-FFF2-40B4-BE49-F238E27FC236}">
              <a16:creationId xmlns:a16="http://schemas.microsoft.com/office/drawing/2014/main" id="{E1DA1A80-06F2-4A40-A0F4-DC075D4D66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2" name="Text Box 78">
          <a:extLst>
            <a:ext uri="{FF2B5EF4-FFF2-40B4-BE49-F238E27FC236}">
              <a16:creationId xmlns:a16="http://schemas.microsoft.com/office/drawing/2014/main" id="{F929BF29-E334-43DA-BE78-56FA6FF499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3" name="Text Box 80">
          <a:extLst>
            <a:ext uri="{FF2B5EF4-FFF2-40B4-BE49-F238E27FC236}">
              <a16:creationId xmlns:a16="http://schemas.microsoft.com/office/drawing/2014/main" id="{A5B4021E-651E-45BE-9CB3-7C92F9DFEC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4" name="Text Box 81">
          <a:extLst>
            <a:ext uri="{FF2B5EF4-FFF2-40B4-BE49-F238E27FC236}">
              <a16:creationId xmlns:a16="http://schemas.microsoft.com/office/drawing/2014/main" id="{DF9B0B99-E4DD-46F6-A44D-4F45D58CF0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9D34A35B-1CEF-47A1-B26C-DC325C74C2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6" name="Text Box 40">
          <a:extLst>
            <a:ext uri="{FF2B5EF4-FFF2-40B4-BE49-F238E27FC236}">
              <a16:creationId xmlns:a16="http://schemas.microsoft.com/office/drawing/2014/main" id="{1A3F6F97-252F-440B-888F-BFB02A504F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7" name="Text Box 41">
          <a:extLst>
            <a:ext uri="{FF2B5EF4-FFF2-40B4-BE49-F238E27FC236}">
              <a16:creationId xmlns:a16="http://schemas.microsoft.com/office/drawing/2014/main" id="{F28E3FD8-DF78-4996-B3F3-B899CF36AA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8" name="Text Box 42">
          <a:extLst>
            <a:ext uri="{FF2B5EF4-FFF2-40B4-BE49-F238E27FC236}">
              <a16:creationId xmlns:a16="http://schemas.microsoft.com/office/drawing/2014/main" id="{B482213D-ADFE-4B6C-9638-1572031866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6F5C4C90-7D66-4AC8-8FFF-4D573CBC1F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0" name="Text Box 44">
          <a:extLst>
            <a:ext uri="{FF2B5EF4-FFF2-40B4-BE49-F238E27FC236}">
              <a16:creationId xmlns:a16="http://schemas.microsoft.com/office/drawing/2014/main" id="{4BAC4E05-2F0B-41CC-97DB-1580968C38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1" name="Text Box 45">
          <a:extLst>
            <a:ext uri="{FF2B5EF4-FFF2-40B4-BE49-F238E27FC236}">
              <a16:creationId xmlns:a16="http://schemas.microsoft.com/office/drawing/2014/main" id="{869E1825-04C9-4619-BAAB-5435485543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2" name="Text Box 46">
          <a:extLst>
            <a:ext uri="{FF2B5EF4-FFF2-40B4-BE49-F238E27FC236}">
              <a16:creationId xmlns:a16="http://schemas.microsoft.com/office/drawing/2014/main" id="{2C5496EC-A4B6-4742-804D-F96C045803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3" name="Text Box 47">
          <a:extLst>
            <a:ext uri="{FF2B5EF4-FFF2-40B4-BE49-F238E27FC236}">
              <a16:creationId xmlns:a16="http://schemas.microsoft.com/office/drawing/2014/main" id="{5CC85389-FA55-4581-A69F-8DC1039947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4" name="Text Box 48">
          <a:extLst>
            <a:ext uri="{FF2B5EF4-FFF2-40B4-BE49-F238E27FC236}">
              <a16:creationId xmlns:a16="http://schemas.microsoft.com/office/drawing/2014/main" id="{C6FEC512-349A-45EA-9ECA-941B027F2E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5" name="Text Box 55">
          <a:extLst>
            <a:ext uri="{FF2B5EF4-FFF2-40B4-BE49-F238E27FC236}">
              <a16:creationId xmlns:a16="http://schemas.microsoft.com/office/drawing/2014/main" id="{DA805FB4-D2DA-4CB1-AF9C-E7A6509762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6" name="Text Box 56">
          <a:extLst>
            <a:ext uri="{FF2B5EF4-FFF2-40B4-BE49-F238E27FC236}">
              <a16:creationId xmlns:a16="http://schemas.microsoft.com/office/drawing/2014/main" id="{1FA32633-3FB6-4E04-A032-B5BA636BF8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7" name="Text Box 57">
          <a:extLst>
            <a:ext uri="{FF2B5EF4-FFF2-40B4-BE49-F238E27FC236}">
              <a16:creationId xmlns:a16="http://schemas.microsoft.com/office/drawing/2014/main" id="{23044DE0-0185-4190-82A3-133D1E35E4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8" name="Text Box 58">
          <a:extLst>
            <a:ext uri="{FF2B5EF4-FFF2-40B4-BE49-F238E27FC236}">
              <a16:creationId xmlns:a16="http://schemas.microsoft.com/office/drawing/2014/main" id="{AE017532-1D9D-4761-BEBF-AD46777487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44691C07-78A6-468C-A2A2-5E65108392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0" name="Text Box 60">
          <a:extLst>
            <a:ext uri="{FF2B5EF4-FFF2-40B4-BE49-F238E27FC236}">
              <a16:creationId xmlns:a16="http://schemas.microsoft.com/office/drawing/2014/main" id="{2FA9B247-2467-49B1-B4F3-2E6286A92B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1" name="Text Box 61">
          <a:extLst>
            <a:ext uri="{FF2B5EF4-FFF2-40B4-BE49-F238E27FC236}">
              <a16:creationId xmlns:a16="http://schemas.microsoft.com/office/drawing/2014/main" id="{186F65E7-FED8-40C7-AB2E-C649E23B23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2" name="Text Box 62">
          <a:extLst>
            <a:ext uri="{FF2B5EF4-FFF2-40B4-BE49-F238E27FC236}">
              <a16:creationId xmlns:a16="http://schemas.microsoft.com/office/drawing/2014/main" id="{66EC5EA7-FB88-42F2-84E8-F50513C8BA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3" name="Text Box 63">
          <a:extLst>
            <a:ext uri="{FF2B5EF4-FFF2-40B4-BE49-F238E27FC236}">
              <a16:creationId xmlns:a16="http://schemas.microsoft.com/office/drawing/2014/main" id="{A6C7FE15-350A-4DAD-AAB8-726563BDDD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4" name="Text Box 64">
          <a:extLst>
            <a:ext uri="{FF2B5EF4-FFF2-40B4-BE49-F238E27FC236}">
              <a16:creationId xmlns:a16="http://schemas.microsoft.com/office/drawing/2014/main" id="{E06079BE-6D8A-4BE7-8CA9-861896E14C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5" name="Text Box 66">
          <a:extLst>
            <a:ext uri="{FF2B5EF4-FFF2-40B4-BE49-F238E27FC236}">
              <a16:creationId xmlns:a16="http://schemas.microsoft.com/office/drawing/2014/main" id="{19FC5132-99C7-43A9-A93D-5BF3EDD6B2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6" name="Text Box 67">
          <a:extLst>
            <a:ext uri="{FF2B5EF4-FFF2-40B4-BE49-F238E27FC236}">
              <a16:creationId xmlns:a16="http://schemas.microsoft.com/office/drawing/2014/main" id="{933B0C02-0B04-4EA7-B678-92A34BC7DA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7" name="Text Box 68">
          <a:extLst>
            <a:ext uri="{FF2B5EF4-FFF2-40B4-BE49-F238E27FC236}">
              <a16:creationId xmlns:a16="http://schemas.microsoft.com/office/drawing/2014/main" id="{36383B98-5585-41E1-BEA8-4A8AAE7B00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8" name="Text Box 69">
          <a:extLst>
            <a:ext uri="{FF2B5EF4-FFF2-40B4-BE49-F238E27FC236}">
              <a16:creationId xmlns:a16="http://schemas.microsoft.com/office/drawing/2014/main" id="{B314B452-270C-486C-A463-4A1F460F52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19" name="Text Box 70">
          <a:extLst>
            <a:ext uri="{FF2B5EF4-FFF2-40B4-BE49-F238E27FC236}">
              <a16:creationId xmlns:a16="http://schemas.microsoft.com/office/drawing/2014/main" id="{7E059193-859A-4A96-92AE-552286DB9D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0" name="Text Box 71">
          <a:extLst>
            <a:ext uri="{FF2B5EF4-FFF2-40B4-BE49-F238E27FC236}">
              <a16:creationId xmlns:a16="http://schemas.microsoft.com/office/drawing/2014/main" id="{71E64389-AC58-4384-B3CC-BB796D1598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1" name="Text Box 72">
          <a:extLst>
            <a:ext uri="{FF2B5EF4-FFF2-40B4-BE49-F238E27FC236}">
              <a16:creationId xmlns:a16="http://schemas.microsoft.com/office/drawing/2014/main" id="{7D9FEEF1-1ACE-4D02-ABA2-3F684C876D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2" name="Text Box 73">
          <a:extLst>
            <a:ext uri="{FF2B5EF4-FFF2-40B4-BE49-F238E27FC236}">
              <a16:creationId xmlns:a16="http://schemas.microsoft.com/office/drawing/2014/main" id="{95015C00-9C70-409A-82DF-DB8A401491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3" name="Text Box 74">
          <a:extLst>
            <a:ext uri="{FF2B5EF4-FFF2-40B4-BE49-F238E27FC236}">
              <a16:creationId xmlns:a16="http://schemas.microsoft.com/office/drawing/2014/main" id="{ABB02CD7-AB21-42D1-97DE-AA9704634F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4" name="Text Box 75">
          <a:extLst>
            <a:ext uri="{FF2B5EF4-FFF2-40B4-BE49-F238E27FC236}">
              <a16:creationId xmlns:a16="http://schemas.microsoft.com/office/drawing/2014/main" id="{80766CBF-FB28-418B-BB6E-2D9F5C725F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C1591C7E-D40D-424F-8EC5-FA5504CADB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900FEA18-1303-4F30-A66B-BDE5ABA053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7" name="Text Box 80">
          <a:extLst>
            <a:ext uri="{FF2B5EF4-FFF2-40B4-BE49-F238E27FC236}">
              <a16:creationId xmlns:a16="http://schemas.microsoft.com/office/drawing/2014/main" id="{5C1C8BC5-5EFC-4619-A8F7-22B3EFACAB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8" name="Text Box 81">
          <a:extLst>
            <a:ext uri="{FF2B5EF4-FFF2-40B4-BE49-F238E27FC236}">
              <a16:creationId xmlns:a16="http://schemas.microsoft.com/office/drawing/2014/main" id="{28D1579F-AEC3-4671-83A9-89A67D6887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016A1B3D-7F79-4A32-BFCA-BDEB87C08C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CAA1B239-60B1-4191-8B53-268235421B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1" name="Text Box 5">
          <a:extLst>
            <a:ext uri="{FF2B5EF4-FFF2-40B4-BE49-F238E27FC236}">
              <a16:creationId xmlns:a16="http://schemas.microsoft.com/office/drawing/2014/main" id="{E3253786-1A47-46C9-8920-6B302BE583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2" name="Text Box 6">
          <a:extLst>
            <a:ext uri="{FF2B5EF4-FFF2-40B4-BE49-F238E27FC236}">
              <a16:creationId xmlns:a16="http://schemas.microsoft.com/office/drawing/2014/main" id="{673C525E-E915-41F3-AB45-0509FB3B70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803C15A6-7392-4DE1-9F1A-4E5B696253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BE8EFA53-AA3E-4BC8-AB07-529E7BC1A3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31F0E899-C14F-41F2-8EF8-55E1F14F8A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6" name="Text Box 10">
          <a:extLst>
            <a:ext uri="{FF2B5EF4-FFF2-40B4-BE49-F238E27FC236}">
              <a16:creationId xmlns:a16="http://schemas.microsoft.com/office/drawing/2014/main" id="{D87D7E16-B108-4971-8C2C-70D73BB7D3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9BE1289B-D9C0-4417-878E-D3EB1897F3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9C886F54-3195-458F-9FA0-DD7FC19593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39" name="Text Box 49">
          <a:extLst>
            <a:ext uri="{FF2B5EF4-FFF2-40B4-BE49-F238E27FC236}">
              <a16:creationId xmlns:a16="http://schemas.microsoft.com/office/drawing/2014/main" id="{3ED44114-8D17-40DA-B3E9-DC74BBF7D0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0" name="Text Box 50">
          <a:extLst>
            <a:ext uri="{FF2B5EF4-FFF2-40B4-BE49-F238E27FC236}">
              <a16:creationId xmlns:a16="http://schemas.microsoft.com/office/drawing/2014/main" id="{CD275E8B-640D-434F-89BA-9DB89BAF2D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1" name="Text Box 52">
          <a:extLst>
            <a:ext uri="{FF2B5EF4-FFF2-40B4-BE49-F238E27FC236}">
              <a16:creationId xmlns:a16="http://schemas.microsoft.com/office/drawing/2014/main" id="{B94F84FA-15FA-4427-A138-43E0F556D3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2" name="Text Box 53">
          <a:extLst>
            <a:ext uri="{FF2B5EF4-FFF2-40B4-BE49-F238E27FC236}">
              <a16:creationId xmlns:a16="http://schemas.microsoft.com/office/drawing/2014/main" id="{C088A2B7-1445-4139-93BB-EBBAB33B87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AD585439-5D55-4FA8-8529-560047C115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1DC01729-D5F2-4136-A8FB-88A863B426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C65C6168-2E33-4356-A959-3D14394367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D61C4F13-6B5D-4859-AB00-C81C040A52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6C27404D-31F6-4675-94D2-1A89D6DDB0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2DB1A6DB-E076-43F8-BCA7-DE0E553912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B4D6C12D-0583-4D29-9AC1-4B45C8ABBF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E6C3922F-4C4C-4D13-9375-A06818562F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1" name="Text Box 11">
          <a:extLst>
            <a:ext uri="{FF2B5EF4-FFF2-40B4-BE49-F238E27FC236}">
              <a16:creationId xmlns:a16="http://schemas.microsoft.com/office/drawing/2014/main" id="{63F273ED-0D42-4D88-BC72-FFA9EDF420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2" name="Text Box 12">
          <a:extLst>
            <a:ext uri="{FF2B5EF4-FFF2-40B4-BE49-F238E27FC236}">
              <a16:creationId xmlns:a16="http://schemas.microsoft.com/office/drawing/2014/main" id="{B100F02B-B2EB-41CD-B981-A5EE16A385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6F40FA98-88C1-48D3-A63D-E2F319EA44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4" name="Text Box 40">
          <a:extLst>
            <a:ext uri="{FF2B5EF4-FFF2-40B4-BE49-F238E27FC236}">
              <a16:creationId xmlns:a16="http://schemas.microsoft.com/office/drawing/2014/main" id="{A746930B-6029-42FF-8B2D-1D6FF4A1DD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5" name="Text Box 41">
          <a:extLst>
            <a:ext uri="{FF2B5EF4-FFF2-40B4-BE49-F238E27FC236}">
              <a16:creationId xmlns:a16="http://schemas.microsoft.com/office/drawing/2014/main" id="{62AC7230-CAD0-43BB-9245-5B96331CC5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6" name="Text Box 42">
          <a:extLst>
            <a:ext uri="{FF2B5EF4-FFF2-40B4-BE49-F238E27FC236}">
              <a16:creationId xmlns:a16="http://schemas.microsoft.com/office/drawing/2014/main" id="{C405563F-3ABD-4E4B-A975-12D6F49EAB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7" name="Text Box 43">
          <a:extLst>
            <a:ext uri="{FF2B5EF4-FFF2-40B4-BE49-F238E27FC236}">
              <a16:creationId xmlns:a16="http://schemas.microsoft.com/office/drawing/2014/main" id="{B509FA07-1AE6-4CDD-90FC-3A6AAD55DF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8" name="Text Box 44">
          <a:extLst>
            <a:ext uri="{FF2B5EF4-FFF2-40B4-BE49-F238E27FC236}">
              <a16:creationId xmlns:a16="http://schemas.microsoft.com/office/drawing/2014/main" id="{054EC94C-8D72-4414-97B6-D73EEF1CA1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59" name="Text Box 45">
          <a:extLst>
            <a:ext uri="{FF2B5EF4-FFF2-40B4-BE49-F238E27FC236}">
              <a16:creationId xmlns:a16="http://schemas.microsoft.com/office/drawing/2014/main" id="{2535B3BA-6E72-46D7-8AB3-4B9D1CF911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21E79F1D-42DE-440F-A18E-E201B66B9C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1" name="Text Box 47">
          <a:extLst>
            <a:ext uri="{FF2B5EF4-FFF2-40B4-BE49-F238E27FC236}">
              <a16:creationId xmlns:a16="http://schemas.microsoft.com/office/drawing/2014/main" id="{491C6C04-6C97-4E17-9ED5-8247987591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2" name="Text Box 48">
          <a:extLst>
            <a:ext uri="{FF2B5EF4-FFF2-40B4-BE49-F238E27FC236}">
              <a16:creationId xmlns:a16="http://schemas.microsoft.com/office/drawing/2014/main" id="{6FF1E3C8-D946-4C5C-B93E-5700B5B80D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3" name="Text Box 49">
          <a:extLst>
            <a:ext uri="{FF2B5EF4-FFF2-40B4-BE49-F238E27FC236}">
              <a16:creationId xmlns:a16="http://schemas.microsoft.com/office/drawing/2014/main" id="{3F1BF267-1F81-4A6E-8C8F-0266BA2BDB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4" name="Text Box 50">
          <a:extLst>
            <a:ext uri="{FF2B5EF4-FFF2-40B4-BE49-F238E27FC236}">
              <a16:creationId xmlns:a16="http://schemas.microsoft.com/office/drawing/2014/main" id="{8B449ABD-7B32-4D47-9ECC-11A56C64CD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5" name="Text Box 52">
          <a:extLst>
            <a:ext uri="{FF2B5EF4-FFF2-40B4-BE49-F238E27FC236}">
              <a16:creationId xmlns:a16="http://schemas.microsoft.com/office/drawing/2014/main" id="{A56EAA9C-7197-4183-A895-30DFA3F4A9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6" name="Text Box 53">
          <a:extLst>
            <a:ext uri="{FF2B5EF4-FFF2-40B4-BE49-F238E27FC236}">
              <a16:creationId xmlns:a16="http://schemas.microsoft.com/office/drawing/2014/main" id="{15E8A300-F2B4-45B1-B658-DC1986BD8E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7" name="Text Box 55">
          <a:extLst>
            <a:ext uri="{FF2B5EF4-FFF2-40B4-BE49-F238E27FC236}">
              <a16:creationId xmlns:a16="http://schemas.microsoft.com/office/drawing/2014/main" id="{53EB67FF-DC27-41F6-AE49-61A15D8BC9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8" name="Text Box 56">
          <a:extLst>
            <a:ext uri="{FF2B5EF4-FFF2-40B4-BE49-F238E27FC236}">
              <a16:creationId xmlns:a16="http://schemas.microsoft.com/office/drawing/2014/main" id="{5238B087-B679-411D-BC46-7DA518097C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69" name="Text Box 57">
          <a:extLst>
            <a:ext uri="{FF2B5EF4-FFF2-40B4-BE49-F238E27FC236}">
              <a16:creationId xmlns:a16="http://schemas.microsoft.com/office/drawing/2014/main" id="{57F81845-2CC7-4BCB-8F8D-A2992B8164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0" name="Text Box 58">
          <a:extLst>
            <a:ext uri="{FF2B5EF4-FFF2-40B4-BE49-F238E27FC236}">
              <a16:creationId xmlns:a16="http://schemas.microsoft.com/office/drawing/2014/main" id="{18FC0432-916A-4CDC-A659-D8D10D7492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1" name="Text Box 59">
          <a:extLst>
            <a:ext uri="{FF2B5EF4-FFF2-40B4-BE49-F238E27FC236}">
              <a16:creationId xmlns:a16="http://schemas.microsoft.com/office/drawing/2014/main" id="{2F1B0B90-C4E9-4CA5-921D-611FADB0D8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2" name="Text Box 60">
          <a:extLst>
            <a:ext uri="{FF2B5EF4-FFF2-40B4-BE49-F238E27FC236}">
              <a16:creationId xmlns:a16="http://schemas.microsoft.com/office/drawing/2014/main" id="{DF977FB1-9733-40B1-A1EE-1AB3C00801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3" name="Text Box 61">
          <a:extLst>
            <a:ext uri="{FF2B5EF4-FFF2-40B4-BE49-F238E27FC236}">
              <a16:creationId xmlns:a16="http://schemas.microsoft.com/office/drawing/2014/main" id="{451BFB97-97F1-4478-91BC-09713AC930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4" name="Text Box 62">
          <a:extLst>
            <a:ext uri="{FF2B5EF4-FFF2-40B4-BE49-F238E27FC236}">
              <a16:creationId xmlns:a16="http://schemas.microsoft.com/office/drawing/2014/main" id="{83A92B6A-54DD-4C05-898B-8983DF3C96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5" name="Text Box 63">
          <a:extLst>
            <a:ext uri="{FF2B5EF4-FFF2-40B4-BE49-F238E27FC236}">
              <a16:creationId xmlns:a16="http://schemas.microsoft.com/office/drawing/2014/main" id="{06673002-A17F-41D9-87C3-D7E425A103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6" name="Text Box 64">
          <a:extLst>
            <a:ext uri="{FF2B5EF4-FFF2-40B4-BE49-F238E27FC236}">
              <a16:creationId xmlns:a16="http://schemas.microsoft.com/office/drawing/2014/main" id="{5CAF98F3-3AEC-4BE6-9EA2-6918261C6D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7" name="Text Box 66">
          <a:extLst>
            <a:ext uri="{FF2B5EF4-FFF2-40B4-BE49-F238E27FC236}">
              <a16:creationId xmlns:a16="http://schemas.microsoft.com/office/drawing/2014/main" id="{54793297-54AD-425E-9DD0-63317EBECA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8" name="Text Box 67">
          <a:extLst>
            <a:ext uri="{FF2B5EF4-FFF2-40B4-BE49-F238E27FC236}">
              <a16:creationId xmlns:a16="http://schemas.microsoft.com/office/drawing/2014/main" id="{C92F0C1E-B6DF-475A-B014-B4F99CEA72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79" name="Text Box 68">
          <a:extLst>
            <a:ext uri="{FF2B5EF4-FFF2-40B4-BE49-F238E27FC236}">
              <a16:creationId xmlns:a16="http://schemas.microsoft.com/office/drawing/2014/main" id="{722072BA-E64A-4191-A0B2-B6E5A3F20BE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0" name="Text Box 69">
          <a:extLst>
            <a:ext uri="{FF2B5EF4-FFF2-40B4-BE49-F238E27FC236}">
              <a16:creationId xmlns:a16="http://schemas.microsoft.com/office/drawing/2014/main" id="{5B81706A-9FE3-4F5E-B37E-26C41EA7A0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1" name="Text Box 70">
          <a:extLst>
            <a:ext uri="{FF2B5EF4-FFF2-40B4-BE49-F238E27FC236}">
              <a16:creationId xmlns:a16="http://schemas.microsoft.com/office/drawing/2014/main" id="{DCDEF7DF-460B-41C5-9348-BBB309E3DD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2" name="Text Box 71">
          <a:extLst>
            <a:ext uri="{FF2B5EF4-FFF2-40B4-BE49-F238E27FC236}">
              <a16:creationId xmlns:a16="http://schemas.microsoft.com/office/drawing/2014/main" id="{9F242773-D2B6-4E0D-933D-137BE7E3FA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3" name="Text Box 72">
          <a:extLst>
            <a:ext uri="{FF2B5EF4-FFF2-40B4-BE49-F238E27FC236}">
              <a16:creationId xmlns:a16="http://schemas.microsoft.com/office/drawing/2014/main" id="{79127689-D471-4EB0-9D49-773F5153AC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4" name="Text Box 73">
          <a:extLst>
            <a:ext uri="{FF2B5EF4-FFF2-40B4-BE49-F238E27FC236}">
              <a16:creationId xmlns:a16="http://schemas.microsoft.com/office/drawing/2014/main" id="{5A0F51E1-9692-407D-8754-9A530A00C9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5" name="Text Box 74">
          <a:extLst>
            <a:ext uri="{FF2B5EF4-FFF2-40B4-BE49-F238E27FC236}">
              <a16:creationId xmlns:a16="http://schemas.microsoft.com/office/drawing/2014/main" id="{29B3FD92-2952-4414-8069-A03883E3AD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6" name="Text Box 75">
          <a:extLst>
            <a:ext uri="{FF2B5EF4-FFF2-40B4-BE49-F238E27FC236}">
              <a16:creationId xmlns:a16="http://schemas.microsoft.com/office/drawing/2014/main" id="{BF4BF631-9FB2-4128-B6AF-88E09F23DF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7" name="Text Box 77">
          <a:extLst>
            <a:ext uri="{FF2B5EF4-FFF2-40B4-BE49-F238E27FC236}">
              <a16:creationId xmlns:a16="http://schemas.microsoft.com/office/drawing/2014/main" id="{5AEA91DD-DBB4-4E2D-971E-F1A1BF8F48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8" name="Text Box 78">
          <a:extLst>
            <a:ext uri="{FF2B5EF4-FFF2-40B4-BE49-F238E27FC236}">
              <a16:creationId xmlns:a16="http://schemas.microsoft.com/office/drawing/2014/main" id="{6D87868D-C2B1-4180-94C0-4AEA865057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89" name="Text Box 80">
          <a:extLst>
            <a:ext uri="{FF2B5EF4-FFF2-40B4-BE49-F238E27FC236}">
              <a16:creationId xmlns:a16="http://schemas.microsoft.com/office/drawing/2014/main" id="{1BE0B2AD-2A71-4CD8-9B5D-5D85A0BB91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0" name="Text Box 81">
          <a:extLst>
            <a:ext uri="{FF2B5EF4-FFF2-40B4-BE49-F238E27FC236}">
              <a16:creationId xmlns:a16="http://schemas.microsoft.com/office/drawing/2014/main" id="{0959144D-7A5B-41CB-B589-1D5FD465A7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2D9CF078-6353-4EBC-8214-E976CB9854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2" name="Text Box 40">
          <a:extLst>
            <a:ext uri="{FF2B5EF4-FFF2-40B4-BE49-F238E27FC236}">
              <a16:creationId xmlns:a16="http://schemas.microsoft.com/office/drawing/2014/main" id="{076F8AD9-DB97-487D-B4CE-B91F6D8FD0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3" name="Text Box 41">
          <a:extLst>
            <a:ext uri="{FF2B5EF4-FFF2-40B4-BE49-F238E27FC236}">
              <a16:creationId xmlns:a16="http://schemas.microsoft.com/office/drawing/2014/main" id="{AAB9CEEB-2E5A-46BB-BAE2-8C691EBDCC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4" name="Text Box 42">
          <a:extLst>
            <a:ext uri="{FF2B5EF4-FFF2-40B4-BE49-F238E27FC236}">
              <a16:creationId xmlns:a16="http://schemas.microsoft.com/office/drawing/2014/main" id="{90AE1D33-4DA2-4C6E-A904-7A11673567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5" name="Text Box 43">
          <a:extLst>
            <a:ext uri="{FF2B5EF4-FFF2-40B4-BE49-F238E27FC236}">
              <a16:creationId xmlns:a16="http://schemas.microsoft.com/office/drawing/2014/main" id="{CBB52E8D-8AA8-4C85-9E34-08D53CEACA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6" name="Text Box 44">
          <a:extLst>
            <a:ext uri="{FF2B5EF4-FFF2-40B4-BE49-F238E27FC236}">
              <a16:creationId xmlns:a16="http://schemas.microsoft.com/office/drawing/2014/main" id="{AB3B5990-496F-4D7F-9A59-4C816DBDA1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7" name="Text Box 45">
          <a:extLst>
            <a:ext uri="{FF2B5EF4-FFF2-40B4-BE49-F238E27FC236}">
              <a16:creationId xmlns:a16="http://schemas.microsoft.com/office/drawing/2014/main" id="{9337865E-E621-4A75-A825-2461376FAB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8" name="Text Box 46">
          <a:extLst>
            <a:ext uri="{FF2B5EF4-FFF2-40B4-BE49-F238E27FC236}">
              <a16:creationId xmlns:a16="http://schemas.microsoft.com/office/drawing/2014/main" id="{EEBEA1C8-D350-4414-91A5-37B4BA8313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699" name="Text Box 47">
          <a:extLst>
            <a:ext uri="{FF2B5EF4-FFF2-40B4-BE49-F238E27FC236}">
              <a16:creationId xmlns:a16="http://schemas.microsoft.com/office/drawing/2014/main" id="{F822A9A0-5A56-469F-A02E-D14B074834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0" name="Text Box 48">
          <a:extLst>
            <a:ext uri="{FF2B5EF4-FFF2-40B4-BE49-F238E27FC236}">
              <a16:creationId xmlns:a16="http://schemas.microsoft.com/office/drawing/2014/main" id="{968CD861-9EAD-4F07-AC0E-A01871B6D2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1" name="Text Box 55">
          <a:extLst>
            <a:ext uri="{FF2B5EF4-FFF2-40B4-BE49-F238E27FC236}">
              <a16:creationId xmlns:a16="http://schemas.microsoft.com/office/drawing/2014/main" id="{724E6363-BECF-4B86-A9C1-571C85C1BF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2" name="Text Box 56">
          <a:extLst>
            <a:ext uri="{FF2B5EF4-FFF2-40B4-BE49-F238E27FC236}">
              <a16:creationId xmlns:a16="http://schemas.microsoft.com/office/drawing/2014/main" id="{2D36D9CF-1214-43EA-BD2B-5376BB5887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3" name="Text Box 57">
          <a:extLst>
            <a:ext uri="{FF2B5EF4-FFF2-40B4-BE49-F238E27FC236}">
              <a16:creationId xmlns:a16="http://schemas.microsoft.com/office/drawing/2014/main" id="{86F360E4-A188-445E-941A-EA1933D5E7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4" name="Text Box 58">
          <a:extLst>
            <a:ext uri="{FF2B5EF4-FFF2-40B4-BE49-F238E27FC236}">
              <a16:creationId xmlns:a16="http://schemas.microsoft.com/office/drawing/2014/main" id="{00C99C21-3C51-4B86-A209-CB8F5624F9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5" name="Text Box 59">
          <a:extLst>
            <a:ext uri="{FF2B5EF4-FFF2-40B4-BE49-F238E27FC236}">
              <a16:creationId xmlns:a16="http://schemas.microsoft.com/office/drawing/2014/main" id="{C4F958FD-11F6-440D-890F-225554A3DA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6" name="Text Box 60">
          <a:extLst>
            <a:ext uri="{FF2B5EF4-FFF2-40B4-BE49-F238E27FC236}">
              <a16:creationId xmlns:a16="http://schemas.microsoft.com/office/drawing/2014/main" id="{BFE89664-81E2-4DC7-AD46-4399745855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7" name="Text Box 61">
          <a:extLst>
            <a:ext uri="{FF2B5EF4-FFF2-40B4-BE49-F238E27FC236}">
              <a16:creationId xmlns:a16="http://schemas.microsoft.com/office/drawing/2014/main" id="{1B79C530-4E0A-413B-8CD2-93E5A7BD59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8" name="Text Box 62">
          <a:extLst>
            <a:ext uri="{FF2B5EF4-FFF2-40B4-BE49-F238E27FC236}">
              <a16:creationId xmlns:a16="http://schemas.microsoft.com/office/drawing/2014/main" id="{3895F4CE-937F-46E6-B764-853B7FB6A94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2DDA334D-D08C-4967-9EDF-DA90318E66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0" name="Text Box 64">
          <a:extLst>
            <a:ext uri="{FF2B5EF4-FFF2-40B4-BE49-F238E27FC236}">
              <a16:creationId xmlns:a16="http://schemas.microsoft.com/office/drawing/2014/main" id="{98F41BF3-4A0C-4A74-94DB-23E4960172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1" name="Text Box 66">
          <a:extLst>
            <a:ext uri="{FF2B5EF4-FFF2-40B4-BE49-F238E27FC236}">
              <a16:creationId xmlns:a16="http://schemas.microsoft.com/office/drawing/2014/main" id="{393097F4-7A28-4A8F-95F6-D7CBE8752E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2" name="Text Box 67">
          <a:extLst>
            <a:ext uri="{FF2B5EF4-FFF2-40B4-BE49-F238E27FC236}">
              <a16:creationId xmlns:a16="http://schemas.microsoft.com/office/drawing/2014/main" id="{AC53940A-1EC2-4BE8-AD53-5A97F47F90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3" name="Text Box 68">
          <a:extLst>
            <a:ext uri="{FF2B5EF4-FFF2-40B4-BE49-F238E27FC236}">
              <a16:creationId xmlns:a16="http://schemas.microsoft.com/office/drawing/2014/main" id="{FF200F4A-0048-4CC9-B14C-EE1889C6DDA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4" name="Text Box 69">
          <a:extLst>
            <a:ext uri="{FF2B5EF4-FFF2-40B4-BE49-F238E27FC236}">
              <a16:creationId xmlns:a16="http://schemas.microsoft.com/office/drawing/2014/main" id="{05736356-A64E-47C6-A3DA-973232BFD7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5" name="Text Box 70">
          <a:extLst>
            <a:ext uri="{FF2B5EF4-FFF2-40B4-BE49-F238E27FC236}">
              <a16:creationId xmlns:a16="http://schemas.microsoft.com/office/drawing/2014/main" id="{CF7D27A1-97D8-4230-B223-F43619FD1F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6" name="Text Box 71">
          <a:extLst>
            <a:ext uri="{FF2B5EF4-FFF2-40B4-BE49-F238E27FC236}">
              <a16:creationId xmlns:a16="http://schemas.microsoft.com/office/drawing/2014/main" id="{4DB40608-2D3C-45A8-A809-701FDE4FEF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7" name="Text Box 72">
          <a:extLst>
            <a:ext uri="{FF2B5EF4-FFF2-40B4-BE49-F238E27FC236}">
              <a16:creationId xmlns:a16="http://schemas.microsoft.com/office/drawing/2014/main" id="{EAE84F25-BA71-42EE-BFDC-E69B6D788C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8" name="Text Box 73">
          <a:extLst>
            <a:ext uri="{FF2B5EF4-FFF2-40B4-BE49-F238E27FC236}">
              <a16:creationId xmlns:a16="http://schemas.microsoft.com/office/drawing/2014/main" id="{D7B14D2D-71F2-46DA-85E4-EDC6B48EC1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19" name="Text Box 74">
          <a:extLst>
            <a:ext uri="{FF2B5EF4-FFF2-40B4-BE49-F238E27FC236}">
              <a16:creationId xmlns:a16="http://schemas.microsoft.com/office/drawing/2014/main" id="{7B36F1DF-2BAB-4F0E-B207-9BADA8D846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0" name="Text Box 75">
          <a:extLst>
            <a:ext uri="{FF2B5EF4-FFF2-40B4-BE49-F238E27FC236}">
              <a16:creationId xmlns:a16="http://schemas.microsoft.com/office/drawing/2014/main" id="{B1ED0EBD-BB5C-458A-B775-C85DC412C3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1" name="Text Box 77">
          <a:extLst>
            <a:ext uri="{FF2B5EF4-FFF2-40B4-BE49-F238E27FC236}">
              <a16:creationId xmlns:a16="http://schemas.microsoft.com/office/drawing/2014/main" id="{D274386E-8ABD-41BC-911C-78F8A21BF7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2" name="Text Box 78">
          <a:extLst>
            <a:ext uri="{FF2B5EF4-FFF2-40B4-BE49-F238E27FC236}">
              <a16:creationId xmlns:a16="http://schemas.microsoft.com/office/drawing/2014/main" id="{74E93453-EBCA-49A9-8271-D783E940B0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3" name="Text Box 80">
          <a:extLst>
            <a:ext uri="{FF2B5EF4-FFF2-40B4-BE49-F238E27FC236}">
              <a16:creationId xmlns:a16="http://schemas.microsoft.com/office/drawing/2014/main" id="{69850DBA-151E-4DF3-906F-8AA6EB8BEE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4" name="Text Box 81">
          <a:extLst>
            <a:ext uri="{FF2B5EF4-FFF2-40B4-BE49-F238E27FC236}">
              <a16:creationId xmlns:a16="http://schemas.microsoft.com/office/drawing/2014/main" id="{C127C8FC-E0B2-4488-8F8D-80B92D9CAC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D87105C7-8514-4761-8FC1-C220A22B19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6" name="Text Box 40">
          <a:extLst>
            <a:ext uri="{FF2B5EF4-FFF2-40B4-BE49-F238E27FC236}">
              <a16:creationId xmlns:a16="http://schemas.microsoft.com/office/drawing/2014/main" id="{FDDC2876-5B04-4E27-AAD0-AF2336288D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4995E47E-1B72-40A5-8C31-ECBFCAD872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8" name="Text Box 42">
          <a:extLst>
            <a:ext uri="{FF2B5EF4-FFF2-40B4-BE49-F238E27FC236}">
              <a16:creationId xmlns:a16="http://schemas.microsoft.com/office/drawing/2014/main" id="{0F6727F5-B00E-45C3-8A86-F5E0ABDB30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29" name="Text Box 43">
          <a:extLst>
            <a:ext uri="{FF2B5EF4-FFF2-40B4-BE49-F238E27FC236}">
              <a16:creationId xmlns:a16="http://schemas.microsoft.com/office/drawing/2014/main" id="{C02AE90E-4A0E-49FD-9110-B3400D1AE7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0" name="Text Box 44">
          <a:extLst>
            <a:ext uri="{FF2B5EF4-FFF2-40B4-BE49-F238E27FC236}">
              <a16:creationId xmlns:a16="http://schemas.microsoft.com/office/drawing/2014/main" id="{536D0F52-CB82-4CA6-A2C4-B002E29AC6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1" name="Text Box 45">
          <a:extLst>
            <a:ext uri="{FF2B5EF4-FFF2-40B4-BE49-F238E27FC236}">
              <a16:creationId xmlns:a16="http://schemas.microsoft.com/office/drawing/2014/main" id="{6B394C25-D68E-4CA8-8BD6-DD8AAF86D4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00FF53CD-396C-4A20-B23F-795E1ED2CB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3" name="Text Box 47">
          <a:extLst>
            <a:ext uri="{FF2B5EF4-FFF2-40B4-BE49-F238E27FC236}">
              <a16:creationId xmlns:a16="http://schemas.microsoft.com/office/drawing/2014/main" id="{97E75682-C65B-4073-92C6-047C6E6F5C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4" name="Text Box 48">
          <a:extLst>
            <a:ext uri="{FF2B5EF4-FFF2-40B4-BE49-F238E27FC236}">
              <a16:creationId xmlns:a16="http://schemas.microsoft.com/office/drawing/2014/main" id="{2DC3AF23-B4AC-4C57-8E6E-EC59701237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5" name="Text Box 55">
          <a:extLst>
            <a:ext uri="{FF2B5EF4-FFF2-40B4-BE49-F238E27FC236}">
              <a16:creationId xmlns:a16="http://schemas.microsoft.com/office/drawing/2014/main" id="{BD2C7750-B429-4BD7-8385-3AD348340F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6" name="Text Box 56">
          <a:extLst>
            <a:ext uri="{FF2B5EF4-FFF2-40B4-BE49-F238E27FC236}">
              <a16:creationId xmlns:a16="http://schemas.microsoft.com/office/drawing/2014/main" id="{1E7802CF-0AC2-459C-971C-9CDED4A93E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7" name="Text Box 57">
          <a:extLst>
            <a:ext uri="{FF2B5EF4-FFF2-40B4-BE49-F238E27FC236}">
              <a16:creationId xmlns:a16="http://schemas.microsoft.com/office/drawing/2014/main" id="{5F40D509-20AB-40F2-A8AB-3C9C3DE559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8" name="Text Box 58">
          <a:extLst>
            <a:ext uri="{FF2B5EF4-FFF2-40B4-BE49-F238E27FC236}">
              <a16:creationId xmlns:a16="http://schemas.microsoft.com/office/drawing/2014/main" id="{1718E5E0-B726-40EB-8AC5-7019891234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39" name="Text Box 59">
          <a:extLst>
            <a:ext uri="{FF2B5EF4-FFF2-40B4-BE49-F238E27FC236}">
              <a16:creationId xmlns:a16="http://schemas.microsoft.com/office/drawing/2014/main" id="{8A350A55-9EEB-42E8-BD2A-A677D6D720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0" name="Text Box 60">
          <a:extLst>
            <a:ext uri="{FF2B5EF4-FFF2-40B4-BE49-F238E27FC236}">
              <a16:creationId xmlns:a16="http://schemas.microsoft.com/office/drawing/2014/main" id="{8AF71017-1BCC-4E0B-95F7-5A89CA734C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1" name="Text Box 61">
          <a:extLst>
            <a:ext uri="{FF2B5EF4-FFF2-40B4-BE49-F238E27FC236}">
              <a16:creationId xmlns:a16="http://schemas.microsoft.com/office/drawing/2014/main" id="{3A5E4432-EF54-49DD-80E5-0CDB02F74A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2" name="Text Box 62">
          <a:extLst>
            <a:ext uri="{FF2B5EF4-FFF2-40B4-BE49-F238E27FC236}">
              <a16:creationId xmlns:a16="http://schemas.microsoft.com/office/drawing/2014/main" id="{1AAF0408-F753-4A2F-9C4E-4E115DE451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3" name="Text Box 63">
          <a:extLst>
            <a:ext uri="{FF2B5EF4-FFF2-40B4-BE49-F238E27FC236}">
              <a16:creationId xmlns:a16="http://schemas.microsoft.com/office/drawing/2014/main" id="{087C4AC7-35C2-4B70-82FA-BD16F8B2D0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4" name="Text Box 64">
          <a:extLst>
            <a:ext uri="{FF2B5EF4-FFF2-40B4-BE49-F238E27FC236}">
              <a16:creationId xmlns:a16="http://schemas.microsoft.com/office/drawing/2014/main" id="{D8C15251-64CE-43E8-ADA4-00B52C94FB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5" name="Text Box 66">
          <a:extLst>
            <a:ext uri="{FF2B5EF4-FFF2-40B4-BE49-F238E27FC236}">
              <a16:creationId xmlns:a16="http://schemas.microsoft.com/office/drawing/2014/main" id="{B207E647-97D9-44FF-A2B4-4FB71CA8D8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6" name="Text Box 67">
          <a:extLst>
            <a:ext uri="{FF2B5EF4-FFF2-40B4-BE49-F238E27FC236}">
              <a16:creationId xmlns:a16="http://schemas.microsoft.com/office/drawing/2014/main" id="{345DA8A7-B19A-4F7A-B128-5EF9514A46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E1D864B8-E9A6-459F-BF0E-290E4C02BA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5E42818B-2A78-439F-92DE-D0F24C53CD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2231D25F-757C-4201-908D-1D30119B8C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55575688-E9E3-4729-8BBA-0AEB5B81A9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E0351851-30DD-4F44-9E3F-CB6D851A1E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908E7395-8415-4EC5-8F28-71D48D7F4A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3" name="Text Box 74">
          <a:extLst>
            <a:ext uri="{FF2B5EF4-FFF2-40B4-BE49-F238E27FC236}">
              <a16:creationId xmlns:a16="http://schemas.microsoft.com/office/drawing/2014/main" id="{9B15CD03-A27B-4E42-BF2A-90EAED9AA4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4" name="Text Box 75">
          <a:extLst>
            <a:ext uri="{FF2B5EF4-FFF2-40B4-BE49-F238E27FC236}">
              <a16:creationId xmlns:a16="http://schemas.microsoft.com/office/drawing/2014/main" id="{68FC2602-8770-4F33-9FB3-5721A2E06D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5" name="Text Box 77">
          <a:extLst>
            <a:ext uri="{FF2B5EF4-FFF2-40B4-BE49-F238E27FC236}">
              <a16:creationId xmlns:a16="http://schemas.microsoft.com/office/drawing/2014/main" id="{1B1F99D5-6EC9-4FF2-898B-85399EC125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6" name="Text Box 78">
          <a:extLst>
            <a:ext uri="{FF2B5EF4-FFF2-40B4-BE49-F238E27FC236}">
              <a16:creationId xmlns:a16="http://schemas.microsoft.com/office/drawing/2014/main" id="{E143A504-9419-4ACE-849E-FB4033D791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7" name="Text Box 80">
          <a:extLst>
            <a:ext uri="{FF2B5EF4-FFF2-40B4-BE49-F238E27FC236}">
              <a16:creationId xmlns:a16="http://schemas.microsoft.com/office/drawing/2014/main" id="{C3B77C86-E30A-4E45-A7AF-2FCDAE2C9F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8" name="Text Box 81">
          <a:extLst>
            <a:ext uri="{FF2B5EF4-FFF2-40B4-BE49-F238E27FC236}">
              <a16:creationId xmlns:a16="http://schemas.microsoft.com/office/drawing/2014/main" id="{8332ADBF-E078-424B-A061-2905DB61C9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15E3080B-2A02-472B-901F-9C25FAC141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0" name="Text Box 40">
          <a:extLst>
            <a:ext uri="{FF2B5EF4-FFF2-40B4-BE49-F238E27FC236}">
              <a16:creationId xmlns:a16="http://schemas.microsoft.com/office/drawing/2014/main" id="{BDB72D79-B57E-4ACE-A587-0BF2D0E1F2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1" name="Text Box 41">
          <a:extLst>
            <a:ext uri="{FF2B5EF4-FFF2-40B4-BE49-F238E27FC236}">
              <a16:creationId xmlns:a16="http://schemas.microsoft.com/office/drawing/2014/main" id="{BD6B2656-6745-4610-A9D0-20D4F79D51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2" name="Text Box 42">
          <a:extLst>
            <a:ext uri="{FF2B5EF4-FFF2-40B4-BE49-F238E27FC236}">
              <a16:creationId xmlns:a16="http://schemas.microsoft.com/office/drawing/2014/main" id="{59968162-B8E9-442B-84DB-0D0FE558FA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3" name="Text Box 43">
          <a:extLst>
            <a:ext uri="{FF2B5EF4-FFF2-40B4-BE49-F238E27FC236}">
              <a16:creationId xmlns:a16="http://schemas.microsoft.com/office/drawing/2014/main" id="{CBFAF75A-ACD7-4652-917F-FCFADABE9C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4" name="Text Box 44">
          <a:extLst>
            <a:ext uri="{FF2B5EF4-FFF2-40B4-BE49-F238E27FC236}">
              <a16:creationId xmlns:a16="http://schemas.microsoft.com/office/drawing/2014/main" id="{B98325B8-A94C-4048-88F7-32EE0DDC40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5" name="Text Box 45">
          <a:extLst>
            <a:ext uri="{FF2B5EF4-FFF2-40B4-BE49-F238E27FC236}">
              <a16:creationId xmlns:a16="http://schemas.microsoft.com/office/drawing/2014/main" id="{B02A2F0C-9F26-4FB9-B614-181AB0F5AD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6" name="Text Box 46">
          <a:extLst>
            <a:ext uri="{FF2B5EF4-FFF2-40B4-BE49-F238E27FC236}">
              <a16:creationId xmlns:a16="http://schemas.microsoft.com/office/drawing/2014/main" id="{623FD90F-6044-4DAB-9EBA-7EC26ABF5C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7" name="Text Box 47">
          <a:extLst>
            <a:ext uri="{FF2B5EF4-FFF2-40B4-BE49-F238E27FC236}">
              <a16:creationId xmlns:a16="http://schemas.microsoft.com/office/drawing/2014/main" id="{0055C977-86AA-4D41-AF59-5DDEECCD4D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8" name="Text Box 48">
          <a:extLst>
            <a:ext uri="{FF2B5EF4-FFF2-40B4-BE49-F238E27FC236}">
              <a16:creationId xmlns:a16="http://schemas.microsoft.com/office/drawing/2014/main" id="{C8ABB075-A11E-4C15-8844-935BFC3EBA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69" name="Text Box 55">
          <a:extLst>
            <a:ext uri="{FF2B5EF4-FFF2-40B4-BE49-F238E27FC236}">
              <a16:creationId xmlns:a16="http://schemas.microsoft.com/office/drawing/2014/main" id="{AF1826E4-6047-40C8-B8FD-E4A0D2E661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0" name="Text Box 56">
          <a:extLst>
            <a:ext uri="{FF2B5EF4-FFF2-40B4-BE49-F238E27FC236}">
              <a16:creationId xmlns:a16="http://schemas.microsoft.com/office/drawing/2014/main" id="{7CC5AE52-438F-44E7-BCA7-D84D0D78DD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1" name="Text Box 57">
          <a:extLst>
            <a:ext uri="{FF2B5EF4-FFF2-40B4-BE49-F238E27FC236}">
              <a16:creationId xmlns:a16="http://schemas.microsoft.com/office/drawing/2014/main" id="{67097CC0-6989-479A-970D-637924EBA2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2" name="Text Box 58">
          <a:extLst>
            <a:ext uri="{FF2B5EF4-FFF2-40B4-BE49-F238E27FC236}">
              <a16:creationId xmlns:a16="http://schemas.microsoft.com/office/drawing/2014/main" id="{13FBFE01-02B2-4024-A9DB-7727116F86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3" name="Text Box 59">
          <a:extLst>
            <a:ext uri="{FF2B5EF4-FFF2-40B4-BE49-F238E27FC236}">
              <a16:creationId xmlns:a16="http://schemas.microsoft.com/office/drawing/2014/main" id="{B41CE8B6-E225-412B-89A6-948975FBA0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4" name="Text Box 60">
          <a:extLst>
            <a:ext uri="{FF2B5EF4-FFF2-40B4-BE49-F238E27FC236}">
              <a16:creationId xmlns:a16="http://schemas.microsoft.com/office/drawing/2014/main" id="{2FB7EDBB-E93E-4F44-A475-E7EBAC6192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5" name="Text Box 61">
          <a:extLst>
            <a:ext uri="{FF2B5EF4-FFF2-40B4-BE49-F238E27FC236}">
              <a16:creationId xmlns:a16="http://schemas.microsoft.com/office/drawing/2014/main" id="{9ACCE23E-0FAC-4AFE-BABB-672EA8B023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6" name="Text Box 62">
          <a:extLst>
            <a:ext uri="{FF2B5EF4-FFF2-40B4-BE49-F238E27FC236}">
              <a16:creationId xmlns:a16="http://schemas.microsoft.com/office/drawing/2014/main" id="{EC2931CD-38BD-48DE-9141-C5972E5925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A5EC43BE-7025-42B5-B5EE-F90A8F0C3D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8" name="Text Box 64">
          <a:extLst>
            <a:ext uri="{FF2B5EF4-FFF2-40B4-BE49-F238E27FC236}">
              <a16:creationId xmlns:a16="http://schemas.microsoft.com/office/drawing/2014/main" id="{9BDE78AB-6FB5-48FA-BA6D-2BCE37EB12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79" name="Text Box 66">
          <a:extLst>
            <a:ext uri="{FF2B5EF4-FFF2-40B4-BE49-F238E27FC236}">
              <a16:creationId xmlns:a16="http://schemas.microsoft.com/office/drawing/2014/main" id="{2CC5EF52-65FE-4C6A-9740-E7F78FDC76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0" name="Text Box 67">
          <a:extLst>
            <a:ext uri="{FF2B5EF4-FFF2-40B4-BE49-F238E27FC236}">
              <a16:creationId xmlns:a16="http://schemas.microsoft.com/office/drawing/2014/main" id="{12D12A5A-7BF9-4332-9FBA-99A3B3C383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1" name="Text Box 68">
          <a:extLst>
            <a:ext uri="{FF2B5EF4-FFF2-40B4-BE49-F238E27FC236}">
              <a16:creationId xmlns:a16="http://schemas.microsoft.com/office/drawing/2014/main" id="{4E2A8867-F93F-43A1-84AE-3EDC2EADF7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2" name="Text Box 69">
          <a:extLst>
            <a:ext uri="{FF2B5EF4-FFF2-40B4-BE49-F238E27FC236}">
              <a16:creationId xmlns:a16="http://schemas.microsoft.com/office/drawing/2014/main" id="{79A776D8-B942-4E48-8117-46724EB264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3" name="Text Box 70">
          <a:extLst>
            <a:ext uri="{FF2B5EF4-FFF2-40B4-BE49-F238E27FC236}">
              <a16:creationId xmlns:a16="http://schemas.microsoft.com/office/drawing/2014/main" id="{B152ABC2-6285-4D62-9AA7-78D3A0AAC9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4" name="Text Box 71">
          <a:extLst>
            <a:ext uri="{FF2B5EF4-FFF2-40B4-BE49-F238E27FC236}">
              <a16:creationId xmlns:a16="http://schemas.microsoft.com/office/drawing/2014/main" id="{625EC959-D331-4F4F-AFD4-34C6779B56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5" name="Text Box 72">
          <a:extLst>
            <a:ext uri="{FF2B5EF4-FFF2-40B4-BE49-F238E27FC236}">
              <a16:creationId xmlns:a16="http://schemas.microsoft.com/office/drawing/2014/main" id="{AB2643C9-2EE1-4816-B43F-991A9D6F86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6" name="Text Box 73">
          <a:extLst>
            <a:ext uri="{FF2B5EF4-FFF2-40B4-BE49-F238E27FC236}">
              <a16:creationId xmlns:a16="http://schemas.microsoft.com/office/drawing/2014/main" id="{051F4A65-EC50-4D93-BE8C-18E1A603EB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7" name="Text Box 74">
          <a:extLst>
            <a:ext uri="{FF2B5EF4-FFF2-40B4-BE49-F238E27FC236}">
              <a16:creationId xmlns:a16="http://schemas.microsoft.com/office/drawing/2014/main" id="{152003F4-4218-4F50-930D-0CD5C4EA42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8" name="Text Box 75">
          <a:extLst>
            <a:ext uri="{FF2B5EF4-FFF2-40B4-BE49-F238E27FC236}">
              <a16:creationId xmlns:a16="http://schemas.microsoft.com/office/drawing/2014/main" id="{23D6981F-660F-46F0-AE8B-7241B35455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89" name="Text Box 77">
          <a:extLst>
            <a:ext uri="{FF2B5EF4-FFF2-40B4-BE49-F238E27FC236}">
              <a16:creationId xmlns:a16="http://schemas.microsoft.com/office/drawing/2014/main" id="{EC8D3BC4-0FED-4C15-8C63-F04102F66B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0" name="Text Box 78">
          <a:extLst>
            <a:ext uri="{FF2B5EF4-FFF2-40B4-BE49-F238E27FC236}">
              <a16:creationId xmlns:a16="http://schemas.microsoft.com/office/drawing/2014/main" id="{038C2D99-FDE0-4F3B-8E73-FDD59F451B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1" name="Text Box 80">
          <a:extLst>
            <a:ext uri="{FF2B5EF4-FFF2-40B4-BE49-F238E27FC236}">
              <a16:creationId xmlns:a16="http://schemas.microsoft.com/office/drawing/2014/main" id="{336BDE0F-4B18-4BDF-977D-AB2D2BC7E5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2" name="Text Box 8">
          <a:extLst>
            <a:ext uri="{FF2B5EF4-FFF2-40B4-BE49-F238E27FC236}">
              <a16:creationId xmlns:a16="http://schemas.microsoft.com/office/drawing/2014/main" id="{C927EC2D-51DD-4AE5-9416-DF7A189FFC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95BC6094-BC5F-400B-B430-CC1FF62338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0F05BE5B-AA57-468C-9A72-69067038D2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5" name="Text Box 11">
          <a:extLst>
            <a:ext uri="{FF2B5EF4-FFF2-40B4-BE49-F238E27FC236}">
              <a16:creationId xmlns:a16="http://schemas.microsoft.com/office/drawing/2014/main" id="{013167D0-0672-4140-B01A-C2FD1E1641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B414E7A7-9550-454D-8088-A446BD6861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7" name="Text Box 49">
          <a:extLst>
            <a:ext uri="{FF2B5EF4-FFF2-40B4-BE49-F238E27FC236}">
              <a16:creationId xmlns:a16="http://schemas.microsoft.com/office/drawing/2014/main" id="{B5EFD447-989F-4846-A66E-3B572E07A8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8" name="Text Box 50">
          <a:extLst>
            <a:ext uri="{FF2B5EF4-FFF2-40B4-BE49-F238E27FC236}">
              <a16:creationId xmlns:a16="http://schemas.microsoft.com/office/drawing/2014/main" id="{07DD98A4-ECA1-4FF2-A830-B5E90D0272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799" name="Text Box 52">
          <a:extLst>
            <a:ext uri="{FF2B5EF4-FFF2-40B4-BE49-F238E27FC236}">
              <a16:creationId xmlns:a16="http://schemas.microsoft.com/office/drawing/2014/main" id="{C687BFD7-39F7-4AAD-8FCA-D4A3E76E59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0" name="Text Box 53">
          <a:extLst>
            <a:ext uri="{FF2B5EF4-FFF2-40B4-BE49-F238E27FC236}">
              <a16:creationId xmlns:a16="http://schemas.microsoft.com/office/drawing/2014/main" id="{1C626ECA-A11C-4D5D-B886-53C5DB2A6B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179156B6-56B9-479E-B896-F9C8A966BF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2" name="Text Box 40">
          <a:extLst>
            <a:ext uri="{FF2B5EF4-FFF2-40B4-BE49-F238E27FC236}">
              <a16:creationId xmlns:a16="http://schemas.microsoft.com/office/drawing/2014/main" id="{CFAFC356-7189-421D-BCE4-1E0A169E78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64B6E5BC-A835-4099-B3A4-A836735EB3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4" name="Text Box 42">
          <a:extLst>
            <a:ext uri="{FF2B5EF4-FFF2-40B4-BE49-F238E27FC236}">
              <a16:creationId xmlns:a16="http://schemas.microsoft.com/office/drawing/2014/main" id="{E8C886DB-33EC-46AE-B677-D520D38499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5" name="Text Box 43">
          <a:extLst>
            <a:ext uri="{FF2B5EF4-FFF2-40B4-BE49-F238E27FC236}">
              <a16:creationId xmlns:a16="http://schemas.microsoft.com/office/drawing/2014/main" id="{E8E1A16C-2989-458C-993E-C7F1FD7881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6" name="Text Box 44">
          <a:extLst>
            <a:ext uri="{FF2B5EF4-FFF2-40B4-BE49-F238E27FC236}">
              <a16:creationId xmlns:a16="http://schemas.microsoft.com/office/drawing/2014/main" id="{790A0923-DA52-47A1-88A4-7E1C5A439F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7" name="Text Box 45">
          <a:extLst>
            <a:ext uri="{FF2B5EF4-FFF2-40B4-BE49-F238E27FC236}">
              <a16:creationId xmlns:a16="http://schemas.microsoft.com/office/drawing/2014/main" id="{8086413D-C871-4174-BD59-C64BF139B3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8" name="Text Box 46">
          <a:extLst>
            <a:ext uri="{FF2B5EF4-FFF2-40B4-BE49-F238E27FC236}">
              <a16:creationId xmlns:a16="http://schemas.microsoft.com/office/drawing/2014/main" id="{A4813D42-E441-46DB-B9DE-727A668D61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09" name="Text Box 47">
          <a:extLst>
            <a:ext uri="{FF2B5EF4-FFF2-40B4-BE49-F238E27FC236}">
              <a16:creationId xmlns:a16="http://schemas.microsoft.com/office/drawing/2014/main" id="{4365A57D-9652-4700-B1B3-C4F528573F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0" name="Text Box 48">
          <a:extLst>
            <a:ext uri="{FF2B5EF4-FFF2-40B4-BE49-F238E27FC236}">
              <a16:creationId xmlns:a16="http://schemas.microsoft.com/office/drawing/2014/main" id="{59F1A391-E228-40C7-A656-8C3E2CE95C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1" name="Text Box 55">
          <a:extLst>
            <a:ext uri="{FF2B5EF4-FFF2-40B4-BE49-F238E27FC236}">
              <a16:creationId xmlns:a16="http://schemas.microsoft.com/office/drawing/2014/main" id="{B452632D-A502-4D37-A36A-4AB85246D0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2" name="Text Box 56">
          <a:extLst>
            <a:ext uri="{FF2B5EF4-FFF2-40B4-BE49-F238E27FC236}">
              <a16:creationId xmlns:a16="http://schemas.microsoft.com/office/drawing/2014/main" id="{93FF8573-2DC1-47AE-BD68-92035F886B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3" name="Text Box 57">
          <a:extLst>
            <a:ext uri="{FF2B5EF4-FFF2-40B4-BE49-F238E27FC236}">
              <a16:creationId xmlns:a16="http://schemas.microsoft.com/office/drawing/2014/main" id="{0FA9737F-C74F-4D0F-A09A-613FA5DE2D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4" name="Text Box 58">
          <a:extLst>
            <a:ext uri="{FF2B5EF4-FFF2-40B4-BE49-F238E27FC236}">
              <a16:creationId xmlns:a16="http://schemas.microsoft.com/office/drawing/2014/main" id="{BACE52A7-6574-4580-8938-0ED57DE6BC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5" name="Text Box 59">
          <a:extLst>
            <a:ext uri="{FF2B5EF4-FFF2-40B4-BE49-F238E27FC236}">
              <a16:creationId xmlns:a16="http://schemas.microsoft.com/office/drawing/2014/main" id="{A424608F-C6F8-4B73-AA44-5887CA9E4B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6" name="Text Box 60">
          <a:extLst>
            <a:ext uri="{FF2B5EF4-FFF2-40B4-BE49-F238E27FC236}">
              <a16:creationId xmlns:a16="http://schemas.microsoft.com/office/drawing/2014/main" id="{EFB5FF02-64FD-4D71-B052-E3E17CD737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7" name="Text Box 61">
          <a:extLst>
            <a:ext uri="{FF2B5EF4-FFF2-40B4-BE49-F238E27FC236}">
              <a16:creationId xmlns:a16="http://schemas.microsoft.com/office/drawing/2014/main" id="{0213D6F2-5BE4-4B42-A2BF-26581DAA37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8" name="Text Box 62">
          <a:extLst>
            <a:ext uri="{FF2B5EF4-FFF2-40B4-BE49-F238E27FC236}">
              <a16:creationId xmlns:a16="http://schemas.microsoft.com/office/drawing/2014/main" id="{4E3551BE-4425-450D-A894-2EF6DFB3C6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19" name="Text Box 63">
          <a:extLst>
            <a:ext uri="{FF2B5EF4-FFF2-40B4-BE49-F238E27FC236}">
              <a16:creationId xmlns:a16="http://schemas.microsoft.com/office/drawing/2014/main" id="{A6A4189D-754F-4D60-9800-C86F5CDE11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0" name="Text Box 64">
          <a:extLst>
            <a:ext uri="{FF2B5EF4-FFF2-40B4-BE49-F238E27FC236}">
              <a16:creationId xmlns:a16="http://schemas.microsoft.com/office/drawing/2014/main" id="{38A825F9-A213-49C2-AEC0-95C434E9C8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1" name="Text Box 66">
          <a:extLst>
            <a:ext uri="{FF2B5EF4-FFF2-40B4-BE49-F238E27FC236}">
              <a16:creationId xmlns:a16="http://schemas.microsoft.com/office/drawing/2014/main" id="{8F23AEAD-20AC-4BE7-AB92-3366D255C6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2" name="Text Box 67">
          <a:extLst>
            <a:ext uri="{FF2B5EF4-FFF2-40B4-BE49-F238E27FC236}">
              <a16:creationId xmlns:a16="http://schemas.microsoft.com/office/drawing/2014/main" id="{A8924219-ECBC-4152-9F10-06D7587238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3" name="Text Box 68">
          <a:extLst>
            <a:ext uri="{FF2B5EF4-FFF2-40B4-BE49-F238E27FC236}">
              <a16:creationId xmlns:a16="http://schemas.microsoft.com/office/drawing/2014/main" id="{9E9DE076-046F-4DD4-AE5C-94E999B74A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4" name="Text Box 69">
          <a:extLst>
            <a:ext uri="{FF2B5EF4-FFF2-40B4-BE49-F238E27FC236}">
              <a16:creationId xmlns:a16="http://schemas.microsoft.com/office/drawing/2014/main" id="{9B62D8C2-7944-4B86-B23A-A6E9980737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5" name="Text Box 70">
          <a:extLst>
            <a:ext uri="{FF2B5EF4-FFF2-40B4-BE49-F238E27FC236}">
              <a16:creationId xmlns:a16="http://schemas.microsoft.com/office/drawing/2014/main" id="{8E7B26CE-4ECD-4667-A5B4-0511E7D812A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6" name="Text Box 71">
          <a:extLst>
            <a:ext uri="{FF2B5EF4-FFF2-40B4-BE49-F238E27FC236}">
              <a16:creationId xmlns:a16="http://schemas.microsoft.com/office/drawing/2014/main" id="{9F0876D3-06CB-4D8C-9B3F-E5554A19E8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7" name="Text Box 72">
          <a:extLst>
            <a:ext uri="{FF2B5EF4-FFF2-40B4-BE49-F238E27FC236}">
              <a16:creationId xmlns:a16="http://schemas.microsoft.com/office/drawing/2014/main" id="{33258F61-F276-41DE-9EDB-8DF23CB8B3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8" name="Text Box 73">
          <a:extLst>
            <a:ext uri="{FF2B5EF4-FFF2-40B4-BE49-F238E27FC236}">
              <a16:creationId xmlns:a16="http://schemas.microsoft.com/office/drawing/2014/main" id="{0F08C4B7-ED25-4239-A640-111A448301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29" name="Text Box 74">
          <a:extLst>
            <a:ext uri="{FF2B5EF4-FFF2-40B4-BE49-F238E27FC236}">
              <a16:creationId xmlns:a16="http://schemas.microsoft.com/office/drawing/2014/main" id="{82847B4A-003E-4BF9-ABB8-5DA0EED746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0" name="Text Box 75">
          <a:extLst>
            <a:ext uri="{FF2B5EF4-FFF2-40B4-BE49-F238E27FC236}">
              <a16:creationId xmlns:a16="http://schemas.microsoft.com/office/drawing/2014/main" id="{F6DC325C-F4FD-4A41-BFCF-3C2EF5C436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1" name="Text Box 77">
          <a:extLst>
            <a:ext uri="{FF2B5EF4-FFF2-40B4-BE49-F238E27FC236}">
              <a16:creationId xmlns:a16="http://schemas.microsoft.com/office/drawing/2014/main" id="{5C046F81-4AE0-413E-8996-AD257CBE12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2" name="Text Box 78">
          <a:extLst>
            <a:ext uri="{FF2B5EF4-FFF2-40B4-BE49-F238E27FC236}">
              <a16:creationId xmlns:a16="http://schemas.microsoft.com/office/drawing/2014/main" id="{8F7242A9-94A4-4F02-BA14-4EC4BA71AF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3" name="Text Box 80">
          <a:extLst>
            <a:ext uri="{FF2B5EF4-FFF2-40B4-BE49-F238E27FC236}">
              <a16:creationId xmlns:a16="http://schemas.microsoft.com/office/drawing/2014/main" id="{D979908E-2AAC-4834-9E0B-DB68D66BB5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4" name="Text Box 81">
          <a:extLst>
            <a:ext uri="{FF2B5EF4-FFF2-40B4-BE49-F238E27FC236}">
              <a16:creationId xmlns:a16="http://schemas.microsoft.com/office/drawing/2014/main" id="{D80126A9-680A-489C-BA66-546FC1B26C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4820BFFB-B892-4CBA-B380-D37C1477DE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6" name="Text Box 40">
          <a:extLst>
            <a:ext uri="{FF2B5EF4-FFF2-40B4-BE49-F238E27FC236}">
              <a16:creationId xmlns:a16="http://schemas.microsoft.com/office/drawing/2014/main" id="{D2A92E78-50EC-4744-8BB6-ABFBB02BC6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7" name="Text Box 41">
          <a:extLst>
            <a:ext uri="{FF2B5EF4-FFF2-40B4-BE49-F238E27FC236}">
              <a16:creationId xmlns:a16="http://schemas.microsoft.com/office/drawing/2014/main" id="{961A8F54-F495-4BA4-8691-44CA96055A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8" name="Text Box 42">
          <a:extLst>
            <a:ext uri="{FF2B5EF4-FFF2-40B4-BE49-F238E27FC236}">
              <a16:creationId xmlns:a16="http://schemas.microsoft.com/office/drawing/2014/main" id="{295F4756-51F2-4AA0-A75C-9B3E1C121D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39" name="Text Box 43">
          <a:extLst>
            <a:ext uri="{FF2B5EF4-FFF2-40B4-BE49-F238E27FC236}">
              <a16:creationId xmlns:a16="http://schemas.microsoft.com/office/drawing/2014/main" id="{F4525E27-F39A-4FBF-ABD2-17CF171910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0" name="Text Box 44">
          <a:extLst>
            <a:ext uri="{FF2B5EF4-FFF2-40B4-BE49-F238E27FC236}">
              <a16:creationId xmlns:a16="http://schemas.microsoft.com/office/drawing/2014/main" id="{6206119C-6432-4BA3-94BD-7CF394C266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1" name="Text Box 45">
          <a:extLst>
            <a:ext uri="{FF2B5EF4-FFF2-40B4-BE49-F238E27FC236}">
              <a16:creationId xmlns:a16="http://schemas.microsoft.com/office/drawing/2014/main" id="{C654D26C-CAD7-40EB-A467-E926056697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2" name="Text Box 46">
          <a:extLst>
            <a:ext uri="{FF2B5EF4-FFF2-40B4-BE49-F238E27FC236}">
              <a16:creationId xmlns:a16="http://schemas.microsoft.com/office/drawing/2014/main" id="{7D5D695D-2458-41AE-B096-FBF00F9E02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3" name="Text Box 47">
          <a:extLst>
            <a:ext uri="{FF2B5EF4-FFF2-40B4-BE49-F238E27FC236}">
              <a16:creationId xmlns:a16="http://schemas.microsoft.com/office/drawing/2014/main" id="{DDD660F3-E6BA-4FAD-99D9-D131EDAAD04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4" name="Text Box 48">
          <a:extLst>
            <a:ext uri="{FF2B5EF4-FFF2-40B4-BE49-F238E27FC236}">
              <a16:creationId xmlns:a16="http://schemas.microsoft.com/office/drawing/2014/main" id="{E077CD6D-80D5-45D8-9BFD-16BD134A5D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5" name="Text Box 55">
          <a:extLst>
            <a:ext uri="{FF2B5EF4-FFF2-40B4-BE49-F238E27FC236}">
              <a16:creationId xmlns:a16="http://schemas.microsoft.com/office/drawing/2014/main" id="{12B6C0E5-B275-4AF6-A890-021A5EE47B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6" name="Text Box 56">
          <a:extLst>
            <a:ext uri="{FF2B5EF4-FFF2-40B4-BE49-F238E27FC236}">
              <a16:creationId xmlns:a16="http://schemas.microsoft.com/office/drawing/2014/main" id="{CA78691E-811F-40D0-9884-BC3E4D2B55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7" name="Text Box 57">
          <a:extLst>
            <a:ext uri="{FF2B5EF4-FFF2-40B4-BE49-F238E27FC236}">
              <a16:creationId xmlns:a16="http://schemas.microsoft.com/office/drawing/2014/main" id="{A01AEB0E-07BC-468C-9460-C023CE4037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8" name="Text Box 58">
          <a:extLst>
            <a:ext uri="{FF2B5EF4-FFF2-40B4-BE49-F238E27FC236}">
              <a16:creationId xmlns:a16="http://schemas.microsoft.com/office/drawing/2014/main" id="{75A6D364-FA80-4A66-B6AC-5F9ACF303B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49" name="Text Box 59">
          <a:extLst>
            <a:ext uri="{FF2B5EF4-FFF2-40B4-BE49-F238E27FC236}">
              <a16:creationId xmlns:a16="http://schemas.microsoft.com/office/drawing/2014/main" id="{58DAC740-EDDA-4236-91F3-C9BBB16A58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0" name="Text Box 60">
          <a:extLst>
            <a:ext uri="{FF2B5EF4-FFF2-40B4-BE49-F238E27FC236}">
              <a16:creationId xmlns:a16="http://schemas.microsoft.com/office/drawing/2014/main" id="{B6F9C109-0D6B-42C3-BDDD-116D98BE07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1" name="Text Box 61">
          <a:extLst>
            <a:ext uri="{FF2B5EF4-FFF2-40B4-BE49-F238E27FC236}">
              <a16:creationId xmlns:a16="http://schemas.microsoft.com/office/drawing/2014/main" id="{69F225C7-6437-45D7-B494-702B1E907E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2" name="Text Box 62">
          <a:extLst>
            <a:ext uri="{FF2B5EF4-FFF2-40B4-BE49-F238E27FC236}">
              <a16:creationId xmlns:a16="http://schemas.microsoft.com/office/drawing/2014/main" id="{2C945AC8-F499-4053-A5E4-07F3A35F8E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3" name="Text Box 63">
          <a:extLst>
            <a:ext uri="{FF2B5EF4-FFF2-40B4-BE49-F238E27FC236}">
              <a16:creationId xmlns:a16="http://schemas.microsoft.com/office/drawing/2014/main" id="{8DDB3CE5-4A1B-4FCF-8459-E3DFFAAF0E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4" name="Text Box 64">
          <a:extLst>
            <a:ext uri="{FF2B5EF4-FFF2-40B4-BE49-F238E27FC236}">
              <a16:creationId xmlns:a16="http://schemas.microsoft.com/office/drawing/2014/main" id="{6B836A8C-A2EE-4C0B-8E29-54B3694787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5" name="Text Box 66">
          <a:extLst>
            <a:ext uri="{FF2B5EF4-FFF2-40B4-BE49-F238E27FC236}">
              <a16:creationId xmlns:a16="http://schemas.microsoft.com/office/drawing/2014/main" id="{B0EC937F-04B4-4BB2-9273-95E66A6B74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6" name="Text Box 67">
          <a:extLst>
            <a:ext uri="{FF2B5EF4-FFF2-40B4-BE49-F238E27FC236}">
              <a16:creationId xmlns:a16="http://schemas.microsoft.com/office/drawing/2014/main" id="{2D791EA3-B94B-410F-904C-B3ECC7A72F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7" name="Text Box 68">
          <a:extLst>
            <a:ext uri="{FF2B5EF4-FFF2-40B4-BE49-F238E27FC236}">
              <a16:creationId xmlns:a16="http://schemas.microsoft.com/office/drawing/2014/main" id="{EDE71A74-A41A-4C8B-A824-89BF2688AF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8" name="Text Box 69">
          <a:extLst>
            <a:ext uri="{FF2B5EF4-FFF2-40B4-BE49-F238E27FC236}">
              <a16:creationId xmlns:a16="http://schemas.microsoft.com/office/drawing/2014/main" id="{64428F83-EFBD-42FD-B539-4764C8F431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59" name="Text Box 70">
          <a:extLst>
            <a:ext uri="{FF2B5EF4-FFF2-40B4-BE49-F238E27FC236}">
              <a16:creationId xmlns:a16="http://schemas.microsoft.com/office/drawing/2014/main" id="{ED3DDBB1-1B0E-4398-9316-9715856A6A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0" name="Text Box 71">
          <a:extLst>
            <a:ext uri="{FF2B5EF4-FFF2-40B4-BE49-F238E27FC236}">
              <a16:creationId xmlns:a16="http://schemas.microsoft.com/office/drawing/2014/main" id="{65DD11B7-E199-456B-BD4B-2B4647F79F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1" name="Text Box 72">
          <a:extLst>
            <a:ext uri="{FF2B5EF4-FFF2-40B4-BE49-F238E27FC236}">
              <a16:creationId xmlns:a16="http://schemas.microsoft.com/office/drawing/2014/main" id="{BB751E1C-E998-4D2C-A70E-A34D5F56BA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2" name="Text Box 73">
          <a:extLst>
            <a:ext uri="{FF2B5EF4-FFF2-40B4-BE49-F238E27FC236}">
              <a16:creationId xmlns:a16="http://schemas.microsoft.com/office/drawing/2014/main" id="{37BB8349-5162-4CFA-AE47-4218AC578E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3" name="Text Box 74">
          <a:extLst>
            <a:ext uri="{FF2B5EF4-FFF2-40B4-BE49-F238E27FC236}">
              <a16:creationId xmlns:a16="http://schemas.microsoft.com/office/drawing/2014/main" id="{EC2D039F-346A-4608-BCB9-20D3E380FF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4" name="Text Box 75">
          <a:extLst>
            <a:ext uri="{FF2B5EF4-FFF2-40B4-BE49-F238E27FC236}">
              <a16:creationId xmlns:a16="http://schemas.microsoft.com/office/drawing/2014/main" id="{EF28B9A0-F25F-45F8-B65A-C5E30C6D57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5" name="Text Box 77">
          <a:extLst>
            <a:ext uri="{FF2B5EF4-FFF2-40B4-BE49-F238E27FC236}">
              <a16:creationId xmlns:a16="http://schemas.microsoft.com/office/drawing/2014/main" id="{1B2ED603-F5EC-4A1D-8194-B4F121B1DE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6" name="Text Box 78">
          <a:extLst>
            <a:ext uri="{FF2B5EF4-FFF2-40B4-BE49-F238E27FC236}">
              <a16:creationId xmlns:a16="http://schemas.microsoft.com/office/drawing/2014/main" id="{14DF38EA-CF28-4FEB-8C7B-7E273F3B9B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7" name="Text Box 80">
          <a:extLst>
            <a:ext uri="{FF2B5EF4-FFF2-40B4-BE49-F238E27FC236}">
              <a16:creationId xmlns:a16="http://schemas.microsoft.com/office/drawing/2014/main" id="{7D5CE8B9-91E3-4014-99FB-7BC47ABE84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8" name="Text Box 81">
          <a:extLst>
            <a:ext uri="{FF2B5EF4-FFF2-40B4-BE49-F238E27FC236}">
              <a16:creationId xmlns:a16="http://schemas.microsoft.com/office/drawing/2014/main" id="{B0BE2066-B733-4E75-90C5-557264409C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122FE56E-F70E-4599-B5B8-8F98D9DE4F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0" name="Text Box 40">
          <a:extLst>
            <a:ext uri="{FF2B5EF4-FFF2-40B4-BE49-F238E27FC236}">
              <a16:creationId xmlns:a16="http://schemas.microsoft.com/office/drawing/2014/main" id="{842E498C-7B1A-4924-A695-25E4F49CE9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86CAF8E6-902B-4676-BCFE-44F988F197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2" name="Text Box 42">
          <a:extLst>
            <a:ext uri="{FF2B5EF4-FFF2-40B4-BE49-F238E27FC236}">
              <a16:creationId xmlns:a16="http://schemas.microsoft.com/office/drawing/2014/main" id="{1E13C673-6849-4F03-B1BF-0F8B88DF3C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3" name="Text Box 43">
          <a:extLst>
            <a:ext uri="{FF2B5EF4-FFF2-40B4-BE49-F238E27FC236}">
              <a16:creationId xmlns:a16="http://schemas.microsoft.com/office/drawing/2014/main" id="{C3085C09-471F-449A-9691-517C22CA1F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4" name="Text Box 44">
          <a:extLst>
            <a:ext uri="{FF2B5EF4-FFF2-40B4-BE49-F238E27FC236}">
              <a16:creationId xmlns:a16="http://schemas.microsoft.com/office/drawing/2014/main" id="{8A0A723B-B4E6-47E3-A590-CBCB9E87B7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5" name="Text Box 45">
          <a:extLst>
            <a:ext uri="{FF2B5EF4-FFF2-40B4-BE49-F238E27FC236}">
              <a16:creationId xmlns:a16="http://schemas.microsoft.com/office/drawing/2014/main" id="{590071AE-48A3-4582-A119-97D48F893F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3AAD153A-41D9-437B-9AAA-51BC48E8B7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7" name="Text Box 47">
          <a:extLst>
            <a:ext uri="{FF2B5EF4-FFF2-40B4-BE49-F238E27FC236}">
              <a16:creationId xmlns:a16="http://schemas.microsoft.com/office/drawing/2014/main" id="{8737B997-D380-4F8D-BE27-694C48B25A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8" name="Text Box 48">
          <a:extLst>
            <a:ext uri="{FF2B5EF4-FFF2-40B4-BE49-F238E27FC236}">
              <a16:creationId xmlns:a16="http://schemas.microsoft.com/office/drawing/2014/main" id="{11617DC9-4B9F-403C-AFB8-952C7C980B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79" name="Text Box 55">
          <a:extLst>
            <a:ext uri="{FF2B5EF4-FFF2-40B4-BE49-F238E27FC236}">
              <a16:creationId xmlns:a16="http://schemas.microsoft.com/office/drawing/2014/main" id="{8E8E75F3-B76F-4921-99C7-0446FAFD34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0" name="Text Box 56">
          <a:extLst>
            <a:ext uri="{FF2B5EF4-FFF2-40B4-BE49-F238E27FC236}">
              <a16:creationId xmlns:a16="http://schemas.microsoft.com/office/drawing/2014/main" id="{346EB985-580C-4851-86DC-CED41043E4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1" name="Text Box 57">
          <a:extLst>
            <a:ext uri="{FF2B5EF4-FFF2-40B4-BE49-F238E27FC236}">
              <a16:creationId xmlns:a16="http://schemas.microsoft.com/office/drawing/2014/main" id="{F3EFBC13-4CE3-4BC9-ABD5-1A22E23010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2" name="Text Box 58">
          <a:extLst>
            <a:ext uri="{FF2B5EF4-FFF2-40B4-BE49-F238E27FC236}">
              <a16:creationId xmlns:a16="http://schemas.microsoft.com/office/drawing/2014/main" id="{829B8CEA-A1DD-40C1-AB71-DEB1E86D16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3" name="Text Box 59">
          <a:extLst>
            <a:ext uri="{FF2B5EF4-FFF2-40B4-BE49-F238E27FC236}">
              <a16:creationId xmlns:a16="http://schemas.microsoft.com/office/drawing/2014/main" id="{C5B6A0A3-08F0-4A9D-B003-34D66133CC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4" name="Text Box 60">
          <a:extLst>
            <a:ext uri="{FF2B5EF4-FFF2-40B4-BE49-F238E27FC236}">
              <a16:creationId xmlns:a16="http://schemas.microsoft.com/office/drawing/2014/main" id="{D7976E5E-4747-44E6-A8F2-C5D028E3CD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86995BA3-A492-4464-9F65-B0C1696A16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0B62CDCC-A4C2-47B6-83A7-8535F19CA8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7" name="Text Box 63">
          <a:extLst>
            <a:ext uri="{FF2B5EF4-FFF2-40B4-BE49-F238E27FC236}">
              <a16:creationId xmlns:a16="http://schemas.microsoft.com/office/drawing/2014/main" id="{F5873316-B6E7-49F7-8090-0F81614E13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8" name="Text Box 64">
          <a:extLst>
            <a:ext uri="{FF2B5EF4-FFF2-40B4-BE49-F238E27FC236}">
              <a16:creationId xmlns:a16="http://schemas.microsoft.com/office/drawing/2014/main" id="{7831F3DB-572A-4315-A564-1C677CB2E2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89" name="Text Box 66">
          <a:extLst>
            <a:ext uri="{FF2B5EF4-FFF2-40B4-BE49-F238E27FC236}">
              <a16:creationId xmlns:a16="http://schemas.microsoft.com/office/drawing/2014/main" id="{8A1C645C-3DCD-4809-AFD3-5A60DC5D6F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0" name="Text Box 67">
          <a:extLst>
            <a:ext uri="{FF2B5EF4-FFF2-40B4-BE49-F238E27FC236}">
              <a16:creationId xmlns:a16="http://schemas.microsoft.com/office/drawing/2014/main" id="{92484C6C-903D-4849-B83F-B47B8827FF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1" name="Text Box 68">
          <a:extLst>
            <a:ext uri="{FF2B5EF4-FFF2-40B4-BE49-F238E27FC236}">
              <a16:creationId xmlns:a16="http://schemas.microsoft.com/office/drawing/2014/main" id="{EEDBDF4E-A009-4B3B-8358-E898A9A9C9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2" name="Text Box 69">
          <a:extLst>
            <a:ext uri="{FF2B5EF4-FFF2-40B4-BE49-F238E27FC236}">
              <a16:creationId xmlns:a16="http://schemas.microsoft.com/office/drawing/2014/main" id="{B54BA863-17D7-497A-A832-48618A6449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3" name="Text Box 70">
          <a:extLst>
            <a:ext uri="{FF2B5EF4-FFF2-40B4-BE49-F238E27FC236}">
              <a16:creationId xmlns:a16="http://schemas.microsoft.com/office/drawing/2014/main" id="{03861779-AA8B-482B-B5A1-89ED004697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4" name="Text Box 71">
          <a:extLst>
            <a:ext uri="{FF2B5EF4-FFF2-40B4-BE49-F238E27FC236}">
              <a16:creationId xmlns:a16="http://schemas.microsoft.com/office/drawing/2014/main" id="{5867A7D1-4BE2-4335-9AAC-683736A3F7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5" name="Text Box 72">
          <a:extLst>
            <a:ext uri="{FF2B5EF4-FFF2-40B4-BE49-F238E27FC236}">
              <a16:creationId xmlns:a16="http://schemas.microsoft.com/office/drawing/2014/main" id="{F096A83E-758B-4916-9F4E-DE2A23BFE2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6" name="Text Box 73">
          <a:extLst>
            <a:ext uri="{FF2B5EF4-FFF2-40B4-BE49-F238E27FC236}">
              <a16:creationId xmlns:a16="http://schemas.microsoft.com/office/drawing/2014/main" id="{2460AD3E-0D56-4A24-ABB8-27068A098A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7" name="Text Box 74">
          <a:extLst>
            <a:ext uri="{FF2B5EF4-FFF2-40B4-BE49-F238E27FC236}">
              <a16:creationId xmlns:a16="http://schemas.microsoft.com/office/drawing/2014/main" id="{39414004-8D6F-4493-B3E4-492C4D3A26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8" name="Text Box 75">
          <a:extLst>
            <a:ext uri="{FF2B5EF4-FFF2-40B4-BE49-F238E27FC236}">
              <a16:creationId xmlns:a16="http://schemas.microsoft.com/office/drawing/2014/main" id="{D50C2908-79A7-49CC-9397-7DCF2898D1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899" name="Text Box 77">
          <a:extLst>
            <a:ext uri="{FF2B5EF4-FFF2-40B4-BE49-F238E27FC236}">
              <a16:creationId xmlns:a16="http://schemas.microsoft.com/office/drawing/2014/main" id="{FDE07D18-C285-47E5-AF1A-F0B331F467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0" name="Text Box 78">
          <a:extLst>
            <a:ext uri="{FF2B5EF4-FFF2-40B4-BE49-F238E27FC236}">
              <a16:creationId xmlns:a16="http://schemas.microsoft.com/office/drawing/2014/main" id="{416A8624-4DA5-441D-9D48-F9FE68B2E1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1" name="Text Box 80">
          <a:extLst>
            <a:ext uri="{FF2B5EF4-FFF2-40B4-BE49-F238E27FC236}">
              <a16:creationId xmlns:a16="http://schemas.microsoft.com/office/drawing/2014/main" id="{3AA118B9-F72A-47AD-83A5-9185BB20E6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2" name="Text Box 81">
          <a:extLst>
            <a:ext uri="{FF2B5EF4-FFF2-40B4-BE49-F238E27FC236}">
              <a16:creationId xmlns:a16="http://schemas.microsoft.com/office/drawing/2014/main" id="{ECB55F0C-718E-4CBC-B531-60F372051B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9A23F4AD-274A-4965-8AB3-AD14A3554D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DA3A07EB-3BC2-4E51-AD11-5D49A18045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C886CAB7-6FE8-4A4D-8977-1D23A4C1CF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B27D7D12-9AD3-433B-8487-3A3C61CFD5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7016A5F5-1593-4AA6-9EF3-FFB8E5B976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61D3A11B-5347-48DE-83FE-1F5303C0DB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F1F24E4E-EFE4-452C-AC5E-9ADB23F5D1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F9ADF1B3-DDFC-4F4E-9A64-FD35BC423F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387B43E6-5F6F-49DB-AE78-6139CB6ED8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7EB52B9F-3C15-46CC-B7E2-A65E047035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3" name="Text Box 49">
          <a:extLst>
            <a:ext uri="{FF2B5EF4-FFF2-40B4-BE49-F238E27FC236}">
              <a16:creationId xmlns:a16="http://schemas.microsoft.com/office/drawing/2014/main" id="{7A0F4B91-44D6-4927-BC81-DF934905F5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4" name="Text Box 50">
          <a:extLst>
            <a:ext uri="{FF2B5EF4-FFF2-40B4-BE49-F238E27FC236}">
              <a16:creationId xmlns:a16="http://schemas.microsoft.com/office/drawing/2014/main" id="{09CF7747-E1D3-4071-AF12-5D8CFBDB35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5" name="Text Box 52">
          <a:extLst>
            <a:ext uri="{FF2B5EF4-FFF2-40B4-BE49-F238E27FC236}">
              <a16:creationId xmlns:a16="http://schemas.microsoft.com/office/drawing/2014/main" id="{B0BBB80B-6A53-412E-954E-C77A5392DE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6" name="Text Box 53">
          <a:extLst>
            <a:ext uri="{FF2B5EF4-FFF2-40B4-BE49-F238E27FC236}">
              <a16:creationId xmlns:a16="http://schemas.microsoft.com/office/drawing/2014/main" id="{A3592865-0262-4F97-877D-432CB307DC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BEE278FC-2140-4064-BEE7-66C99C167C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D7EA4A94-42A0-478A-8A62-CE91BB0568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19" name="Text Box 5">
          <a:extLst>
            <a:ext uri="{FF2B5EF4-FFF2-40B4-BE49-F238E27FC236}">
              <a16:creationId xmlns:a16="http://schemas.microsoft.com/office/drawing/2014/main" id="{1C5D4F98-A0B9-453F-8739-664E5B7370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0" name="Text Box 6">
          <a:extLst>
            <a:ext uri="{FF2B5EF4-FFF2-40B4-BE49-F238E27FC236}">
              <a16:creationId xmlns:a16="http://schemas.microsoft.com/office/drawing/2014/main" id="{C5511BE4-3635-42AC-B28F-43148AC0DD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1" name="Text Box 7">
          <a:extLst>
            <a:ext uri="{FF2B5EF4-FFF2-40B4-BE49-F238E27FC236}">
              <a16:creationId xmlns:a16="http://schemas.microsoft.com/office/drawing/2014/main" id="{24FFBBD2-547C-46B8-B4BB-0B762B3BD6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8EC6D2F6-EDE4-46E6-AFB9-F1C2608F1A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60B2DEDB-9344-440B-BA07-60DA31AF27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4" name="Text Box 10">
          <a:extLst>
            <a:ext uri="{FF2B5EF4-FFF2-40B4-BE49-F238E27FC236}">
              <a16:creationId xmlns:a16="http://schemas.microsoft.com/office/drawing/2014/main" id="{88181814-2541-411B-A8CB-05971C76E1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5" name="Text Box 11">
          <a:extLst>
            <a:ext uri="{FF2B5EF4-FFF2-40B4-BE49-F238E27FC236}">
              <a16:creationId xmlns:a16="http://schemas.microsoft.com/office/drawing/2014/main" id="{D648E4E8-1D2E-47DA-85FA-D751ACC018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6" name="Text Box 12">
          <a:extLst>
            <a:ext uri="{FF2B5EF4-FFF2-40B4-BE49-F238E27FC236}">
              <a16:creationId xmlns:a16="http://schemas.microsoft.com/office/drawing/2014/main" id="{9566C266-045A-488A-96EC-6AAAA1B2FD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F4390C14-D94A-42EE-80BE-778F6AFB12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8" name="Text Box 40">
          <a:extLst>
            <a:ext uri="{FF2B5EF4-FFF2-40B4-BE49-F238E27FC236}">
              <a16:creationId xmlns:a16="http://schemas.microsoft.com/office/drawing/2014/main" id="{0529CDD8-0010-4F50-B93E-B39F018559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29" name="Text Box 41">
          <a:extLst>
            <a:ext uri="{FF2B5EF4-FFF2-40B4-BE49-F238E27FC236}">
              <a16:creationId xmlns:a16="http://schemas.microsoft.com/office/drawing/2014/main" id="{FFAE2A7C-EC5F-427D-ADE7-C3DF7CF069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0" name="Text Box 42">
          <a:extLst>
            <a:ext uri="{FF2B5EF4-FFF2-40B4-BE49-F238E27FC236}">
              <a16:creationId xmlns:a16="http://schemas.microsoft.com/office/drawing/2014/main" id="{730AF530-0AB6-425D-AECC-736D816140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1" name="Text Box 43">
          <a:extLst>
            <a:ext uri="{FF2B5EF4-FFF2-40B4-BE49-F238E27FC236}">
              <a16:creationId xmlns:a16="http://schemas.microsoft.com/office/drawing/2014/main" id="{70277E7E-4328-4C2D-8948-FAADEF1C69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2" name="Text Box 44">
          <a:extLst>
            <a:ext uri="{FF2B5EF4-FFF2-40B4-BE49-F238E27FC236}">
              <a16:creationId xmlns:a16="http://schemas.microsoft.com/office/drawing/2014/main" id="{A3A78295-B4D0-493F-827E-899C8EDEDD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3" name="Text Box 45">
          <a:extLst>
            <a:ext uri="{FF2B5EF4-FFF2-40B4-BE49-F238E27FC236}">
              <a16:creationId xmlns:a16="http://schemas.microsoft.com/office/drawing/2014/main" id="{F57D2461-58DD-4F87-9083-1F77DC60AA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4" name="Text Box 46">
          <a:extLst>
            <a:ext uri="{FF2B5EF4-FFF2-40B4-BE49-F238E27FC236}">
              <a16:creationId xmlns:a16="http://schemas.microsoft.com/office/drawing/2014/main" id="{686FEE0A-5F8F-4BEC-9D28-6A6F2D1250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5" name="Text Box 47">
          <a:extLst>
            <a:ext uri="{FF2B5EF4-FFF2-40B4-BE49-F238E27FC236}">
              <a16:creationId xmlns:a16="http://schemas.microsoft.com/office/drawing/2014/main" id="{E0DC4D84-5330-41CE-B432-D791A43754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6" name="Text Box 48">
          <a:extLst>
            <a:ext uri="{FF2B5EF4-FFF2-40B4-BE49-F238E27FC236}">
              <a16:creationId xmlns:a16="http://schemas.microsoft.com/office/drawing/2014/main" id="{BEF205DA-F9A0-4542-A29B-94E3E905BF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7" name="Text Box 49">
          <a:extLst>
            <a:ext uri="{FF2B5EF4-FFF2-40B4-BE49-F238E27FC236}">
              <a16:creationId xmlns:a16="http://schemas.microsoft.com/office/drawing/2014/main" id="{E195525D-A898-4763-AFE9-FE15478163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8" name="Text Box 50">
          <a:extLst>
            <a:ext uri="{FF2B5EF4-FFF2-40B4-BE49-F238E27FC236}">
              <a16:creationId xmlns:a16="http://schemas.microsoft.com/office/drawing/2014/main" id="{95DF59BF-B949-4132-9B50-ADFEADC4E9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39" name="Text Box 52">
          <a:extLst>
            <a:ext uri="{FF2B5EF4-FFF2-40B4-BE49-F238E27FC236}">
              <a16:creationId xmlns:a16="http://schemas.microsoft.com/office/drawing/2014/main" id="{625F6733-24D2-48DA-A0EF-4F9601A01B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0" name="Text Box 53">
          <a:extLst>
            <a:ext uri="{FF2B5EF4-FFF2-40B4-BE49-F238E27FC236}">
              <a16:creationId xmlns:a16="http://schemas.microsoft.com/office/drawing/2014/main" id="{F6B01D5C-ED23-400B-8D93-0D1A97A8F9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1" name="Text Box 55">
          <a:extLst>
            <a:ext uri="{FF2B5EF4-FFF2-40B4-BE49-F238E27FC236}">
              <a16:creationId xmlns:a16="http://schemas.microsoft.com/office/drawing/2014/main" id="{2E8C83B8-6DE8-47AB-8B7A-24287F51D5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2" name="Text Box 56">
          <a:extLst>
            <a:ext uri="{FF2B5EF4-FFF2-40B4-BE49-F238E27FC236}">
              <a16:creationId xmlns:a16="http://schemas.microsoft.com/office/drawing/2014/main" id="{5541BE87-136B-4F19-8AD3-728A12FC54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3" name="Text Box 57">
          <a:extLst>
            <a:ext uri="{FF2B5EF4-FFF2-40B4-BE49-F238E27FC236}">
              <a16:creationId xmlns:a16="http://schemas.microsoft.com/office/drawing/2014/main" id="{9BCE15D2-C138-42E8-B22A-3DD39B9BC09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4" name="Text Box 58">
          <a:extLst>
            <a:ext uri="{FF2B5EF4-FFF2-40B4-BE49-F238E27FC236}">
              <a16:creationId xmlns:a16="http://schemas.microsoft.com/office/drawing/2014/main" id="{7235F55B-D5E2-4AAB-8F4E-39116485B3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5" name="Text Box 59">
          <a:extLst>
            <a:ext uri="{FF2B5EF4-FFF2-40B4-BE49-F238E27FC236}">
              <a16:creationId xmlns:a16="http://schemas.microsoft.com/office/drawing/2014/main" id="{51F3ED1D-FADE-4240-AF8D-B4F7E6509D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6" name="Text Box 60">
          <a:extLst>
            <a:ext uri="{FF2B5EF4-FFF2-40B4-BE49-F238E27FC236}">
              <a16:creationId xmlns:a16="http://schemas.microsoft.com/office/drawing/2014/main" id="{958C2B9F-5D87-4B92-BDE8-54FC15F8FC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7" name="Text Box 61">
          <a:extLst>
            <a:ext uri="{FF2B5EF4-FFF2-40B4-BE49-F238E27FC236}">
              <a16:creationId xmlns:a16="http://schemas.microsoft.com/office/drawing/2014/main" id="{CB183922-6E4E-460E-9990-5E25B0461F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8" name="Text Box 62">
          <a:extLst>
            <a:ext uri="{FF2B5EF4-FFF2-40B4-BE49-F238E27FC236}">
              <a16:creationId xmlns:a16="http://schemas.microsoft.com/office/drawing/2014/main" id="{CEDF1E6C-A93C-4A9F-811A-6E90ADC4AC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49" name="Text Box 63">
          <a:extLst>
            <a:ext uri="{FF2B5EF4-FFF2-40B4-BE49-F238E27FC236}">
              <a16:creationId xmlns:a16="http://schemas.microsoft.com/office/drawing/2014/main" id="{21291935-8FE8-419B-8282-7632573409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0" name="Text Box 64">
          <a:extLst>
            <a:ext uri="{FF2B5EF4-FFF2-40B4-BE49-F238E27FC236}">
              <a16:creationId xmlns:a16="http://schemas.microsoft.com/office/drawing/2014/main" id="{92DD3271-C0DD-4995-82C0-E712573AFF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1" name="Text Box 66">
          <a:extLst>
            <a:ext uri="{FF2B5EF4-FFF2-40B4-BE49-F238E27FC236}">
              <a16:creationId xmlns:a16="http://schemas.microsoft.com/office/drawing/2014/main" id="{B320A5A5-3F8C-4A77-8365-30F1B78D50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2" name="Text Box 67">
          <a:extLst>
            <a:ext uri="{FF2B5EF4-FFF2-40B4-BE49-F238E27FC236}">
              <a16:creationId xmlns:a16="http://schemas.microsoft.com/office/drawing/2014/main" id="{C2A75050-F484-45D4-BC63-EC05C262CC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3" name="Text Box 68">
          <a:extLst>
            <a:ext uri="{FF2B5EF4-FFF2-40B4-BE49-F238E27FC236}">
              <a16:creationId xmlns:a16="http://schemas.microsoft.com/office/drawing/2014/main" id="{061F1DCC-1BB1-4CF9-88EF-B2C6BB3C11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4" name="Text Box 69">
          <a:extLst>
            <a:ext uri="{FF2B5EF4-FFF2-40B4-BE49-F238E27FC236}">
              <a16:creationId xmlns:a16="http://schemas.microsoft.com/office/drawing/2014/main" id="{08994D49-9C25-4DB5-A88C-FB50E25E9A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5" name="Text Box 70">
          <a:extLst>
            <a:ext uri="{FF2B5EF4-FFF2-40B4-BE49-F238E27FC236}">
              <a16:creationId xmlns:a16="http://schemas.microsoft.com/office/drawing/2014/main" id="{B9FC478F-F0FC-4FBF-8216-3338F5C573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6" name="Text Box 71">
          <a:extLst>
            <a:ext uri="{FF2B5EF4-FFF2-40B4-BE49-F238E27FC236}">
              <a16:creationId xmlns:a16="http://schemas.microsoft.com/office/drawing/2014/main" id="{657354BA-03F0-45CD-B0E3-51927B85FE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7" name="Text Box 72">
          <a:extLst>
            <a:ext uri="{FF2B5EF4-FFF2-40B4-BE49-F238E27FC236}">
              <a16:creationId xmlns:a16="http://schemas.microsoft.com/office/drawing/2014/main" id="{6C657A1B-CF1D-4C48-91D0-1E78D0CA7A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8" name="Text Box 73">
          <a:extLst>
            <a:ext uri="{FF2B5EF4-FFF2-40B4-BE49-F238E27FC236}">
              <a16:creationId xmlns:a16="http://schemas.microsoft.com/office/drawing/2014/main" id="{6CA773E7-E268-41C1-8934-B3BA67800ED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59" name="Text Box 74">
          <a:extLst>
            <a:ext uri="{FF2B5EF4-FFF2-40B4-BE49-F238E27FC236}">
              <a16:creationId xmlns:a16="http://schemas.microsoft.com/office/drawing/2014/main" id="{81E75BB5-ECEA-4D51-9671-E22772A1E3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0" name="Text Box 75">
          <a:extLst>
            <a:ext uri="{FF2B5EF4-FFF2-40B4-BE49-F238E27FC236}">
              <a16:creationId xmlns:a16="http://schemas.microsoft.com/office/drawing/2014/main" id="{048675FC-B635-402B-AB06-08A93A4E73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1" name="Text Box 77">
          <a:extLst>
            <a:ext uri="{FF2B5EF4-FFF2-40B4-BE49-F238E27FC236}">
              <a16:creationId xmlns:a16="http://schemas.microsoft.com/office/drawing/2014/main" id="{BDB72676-D65E-4741-8AB7-3E92612B18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2" name="Text Box 78">
          <a:extLst>
            <a:ext uri="{FF2B5EF4-FFF2-40B4-BE49-F238E27FC236}">
              <a16:creationId xmlns:a16="http://schemas.microsoft.com/office/drawing/2014/main" id="{0C084406-ACA4-4170-B60B-478E209700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3" name="Text Box 80">
          <a:extLst>
            <a:ext uri="{FF2B5EF4-FFF2-40B4-BE49-F238E27FC236}">
              <a16:creationId xmlns:a16="http://schemas.microsoft.com/office/drawing/2014/main" id="{84075DE5-2D08-4ECC-8AF0-3D0EEA7B30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4" name="Text Box 81">
          <a:extLst>
            <a:ext uri="{FF2B5EF4-FFF2-40B4-BE49-F238E27FC236}">
              <a16:creationId xmlns:a16="http://schemas.microsoft.com/office/drawing/2014/main" id="{F7CE474B-43FA-46E0-86E7-7AE3C8BC24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34E4132C-3609-4C17-8EE2-E44EF8EF55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6" name="Text Box 40">
          <a:extLst>
            <a:ext uri="{FF2B5EF4-FFF2-40B4-BE49-F238E27FC236}">
              <a16:creationId xmlns:a16="http://schemas.microsoft.com/office/drawing/2014/main" id="{FE42FF6E-9589-406C-8353-8B2597F990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2B14551D-C26B-4481-8F95-7A5DC90C4A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8" name="Text Box 42">
          <a:extLst>
            <a:ext uri="{FF2B5EF4-FFF2-40B4-BE49-F238E27FC236}">
              <a16:creationId xmlns:a16="http://schemas.microsoft.com/office/drawing/2014/main" id="{794C5F6D-38BD-4627-B916-DB454D336E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7A5B384E-36BF-455A-BA76-FB29AFC74F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0" name="Text Box 44">
          <a:extLst>
            <a:ext uri="{FF2B5EF4-FFF2-40B4-BE49-F238E27FC236}">
              <a16:creationId xmlns:a16="http://schemas.microsoft.com/office/drawing/2014/main" id="{1ED574B0-E2ED-45F1-ADB5-C7C026C1E3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1" name="Text Box 45">
          <a:extLst>
            <a:ext uri="{FF2B5EF4-FFF2-40B4-BE49-F238E27FC236}">
              <a16:creationId xmlns:a16="http://schemas.microsoft.com/office/drawing/2014/main" id="{56293B93-47E2-4EB4-BD69-4FF5DE7FDB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AB48C1E5-C2AD-4E84-9769-711B92815B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3" name="Text Box 47">
          <a:extLst>
            <a:ext uri="{FF2B5EF4-FFF2-40B4-BE49-F238E27FC236}">
              <a16:creationId xmlns:a16="http://schemas.microsoft.com/office/drawing/2014/main" id="{EA5D5D95-A87D-46C9-AB84-E9BEDDA252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4" name="Text Box 48">
          <a:extLst>
            <a:ext uri="{FF2B5EF4-FFF2-40B4-BE49-F238E27FC236}">
              <a16:creationId xmlns:a16="http://schemas.microsoft.com/office/drawing/2014/main" id="{DB5189FC-702E-41CA-8577-7714B33230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5" name="Text Box 55">
          <a:extLst>
            <a:ext uri="{FF2B5EF4-FFF2-40B4-BE49-F238E27FC236}">
              <a16:creationId xmlns:a16="http://schemas.microsoft.com/office/drawing/2014/main" id="{CDCA50D9-FA9C-400A-8EC1-D5D3972BA5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6" name="Text Box 56">
          <a:extLst>
            <a:ext uri="{FF2B5EF4-FFF2-40B4-BE49-F238E27FC236}">
              <a16:creationId xmlns:a16="http://schemas.microsoft.com/office/drawing/2014/main" id="{47B0B51F-38D8-4471-9F26-C7DFE0F4DD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7" name="Text Box 57">
          <a:extLst>
            <a:ext uri="{FF2B5EF4-FFF2-40B4-BE49-F238E27FC236}">
              <a16:creationId xmlns:a16="http://schemas.microsoft.com/office/drawing/2014/main" id="{C09B3EBE-402C-4A0A-8755-5954879E4C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8" name="Text Box 58">
          <a:extLst>
            <a:ext uri="{FF2B5EF4-FFF2-40B4-BE49-F238E27FC236}">
              <a16:creationId xmlns:a16="http://schemas.microsoft.com/office/drawing/2014/main" id="{296957F0-4447-4C54-A358-0B23FB6491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79" name="Text Box 59">
          <a:extLst>
            <a:ext uri="{FF2B5EF4-FFF2-40B4-BE49-F238E27FC236}">
              <a16:creationId xmlns:a16="http://schemas.microsoft.com/office/drawing/2014/main" id="{8F1B707E-C03C-4F05-939F-5C2DFA2093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0" name="Text Box 60">
          <a:extLst>
            <a:ext uri="{FF2B5EF4-FFF2-40B4-BE49-F238E27FC236}">
              <a16:creationId xmlns:a16="http://schemas.microsoft.com/office/drawing/2014/main" id="{92F62348-DCA2-4C30-B770-900A3E5346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1" name="Text Box 61">
          <a:extLst>
            <a:ext uri="{FF2B5EF4-FFF2-40B4-BE49-F238E27FC236}">
              <a16:creationId xmlns:a16="http://schemas.microsoft.com/office/drawing/2014/main" id="{EE94A240-19E1-4AB0-8FFE-70A46DAA00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2" name="Text Box 62">
          <a:extLst>
            <a:ext uri="{FF2B5EF4-FFF2-40B4-BE49-F238E27FC236}">
              <a16:creationId xmlns:a16="http://schemas.microsoft.com/office/drawing/2014/main" id="{83B50A72-82B5-4942-B138-0292A4E653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377A7B6C-8108-47C1-8B3D-168B077539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4" name="Text Box 64">
          <a:extLst>
            <a:ext uri="{FF2B5EF4-FFF2-40B4-BE49-F238E27FC236}">
              <a16:creationId xmlns:a16="http://schemas.microsoft.com/office/drawing/2014/main" id="{DB32BDA0-FE02-466F-9C83-16DE6F7BCA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5" name="Text Box 66">
          <a:extLst>
            <a:ext uri="{FF2B5EF4-FFF2-40B4-BE49-F238E27FC236}">
              <a16:creationId xmlns:a16="http://schemas.microsoft.com/office/drawing/2014/main" id="{78E5D472-02D2-4143-8F9A-84D114011C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6" name="Text Box 67">
          <a:extLst>
            <a:ext uri="{FF2B5EF4-FFF2-40B4-BE49-F238E27FC236}">
              <a16:creationId xmlns:a16="http://schemas.microsoft.com/office/drawing/2014/main" id="{09D92DCB-9207-4A06-8377-C72C38F63B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7" name="Text Box 68">
          <a:extLst>
            <a:ext uri="{FF2B5EF4-FFF2-40B4-BE49-F238E27FC236}">
              <a16:creationId xmlns:a16="http://schemas.microsoft.com/office/drawing/2014/main" id="{7A7BE43F-CC74-4C36-89C8-5ABCC24CEE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8" name="Text Box 69">
          <a:extLst>
            <a:ext uri="{FF2B5EF4-FFF2-40B4-BE49-F238E27FC236}">
              <a16:creationId xmlns:a16="http://schemas.microsoft.com/office/drawing/2014/main" id="{3F752F7C-4409-4866-B997-81FE4AA7E3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89" name="Text Box 70">
          <a:extLst>
            <a:ext uri="{FF2B5EF4-FFF2-40B4-BE49-F238E27FC236}">
              <a16:creationId xmlns:a16="http://schemas.microsoft.com/office/drawing/2014/main" id="{A3AD8702-A4EA-4001-88FC-091B63B8BE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0" name="Text Box 71">
          <a:extLst>
            <a:ext uri="{FF2B5EF4-FFF2-40B4-BE49-F238E27FC236}">
              <a16:creationId xmlns:a16="http://schemas.microsoft.com/office/drawing/2014/main" id="{B5425CD6-1447-4C1A-95F2-4866C276D2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1" name="Text Box 72">
          <a:extLst>
            <a:ext uri="{FF2B5EF4-FFF2-40B4-BE49-F238E27FC236}">
              <a16:creationId xmlns:a16="http://schemas.microsoft.com/office/drawing/2014/main" id="{0F6FFB34-EFCD-43C0-ACB2-7A8AEC9749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2" name="Text Box 73">
          <a:extLst>
            <a:ext uri="{FF2B5EF4-FFF2-40B4-BE49-F238E27FC236}">
              <a16:creationId xmlns:a16="http://schemas.microsoft.com/office/drawing/2014/main" id="{6C845FF4-2F7D-4FCE-8C6A-CB6608F7E9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3" name="Text Box 74">
          <a:extLst>
            <a:ext uri="{FF2B5EF4-FFF2-40B4-BE49-F238E27FC236}">
              <a16:creationId xmlns:a16="http://schemas.microsoft.com/office/drawing/2014/main" id="{12E7F5C4-6F56-4966-A847-58D891A5C7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4" name="Text Box 75">
          <a:extLst>
            <a:ext uri="{FF2B5EF4-FFF2-40B4-BE49-F238E27FC236}">
              <a16:creationId xmlns:a16="http://schemas.microsoft.com/office/drawing/2014/main" id="{00CCCAB9-67F7-4828-B79F-288EB8B24A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5" name="Text Box 77">
          <a:extLst>
            <a:ext uri="{FF2B5EF4-FFF2-40B4-BE49-F238E27FC236}">
              <a16:creationId xmlns:a16="http://schemas.microsoft.com/office/drawing/2014/main" id="{5E24DC5C-E7BC-4757-8B68-1FE01D1879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6" name="Text Box 78">
          <a:extLst>
            <a:ext uri="{FF2B5EF4-FFF2-40B4-BE49-F238E27FC236}">
              <a16:creationId xmlns:a16="http://schemas.microsoft.com/office/drawing/2014/main" id="{C7224332-2F82-4578-92FB-5CFAE144A7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7" name="Text Box 80">
          <a:extLst>
            <a:ext uri="{FF2B5EF4-FFF2-40B4-BE49-F238E27FC236}">
              <a16:creationId xmlns:a16="http://schemas.microsoft.com/office/drawing/2014/main" id="{1089C45C-2FE0-4B3D-A85F-8519064DAD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8" name="Text Box 81">
          <a:extLst>
            <a:ext uri="{FF2B5EF4-FFF2-40B4-BE49-F238E27FC236}">
              <a16:creationId xmlns:a16="http://schemas.microsoft.com/office/drawing/2014/main" id="{2E32786D-19F8-4A67-9998-C18C6F30A1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3999" name="Text Box 39">
          <a:extLst>
            <a:ext uri="{FF2B5EF4-FFF2-40B4-BE49-F238E27FC236}">
              <a16:creationId xmlns:a16="http://schemas.microsoft.com/office/drawing/2014/main" id="{BC871B27-6130-40F4-B655-C688DFC4FF3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0" name="Text Box 40">
          <a:extLst>
            <a:ext uri="{FF2B5EF4-FFF2-40B4-BE49-F238E27FC236}">
              <a16:creationId xmlns:a16="http://schemas.microsoft.com/office/drawing/2014/main" id="{FD813AB3-B9A1-4B00-A303-03F6C24126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1" name="Text Box 41">
          <a:extLst>
            <a:ext uri="{FF2B5EF4-FFF2-40B4-BE49-F238E27FC236}">
              <a16:creationId xmlns:a16="http://schemas.microsoft.com/office/drawing/2014/main" id="{B48A1FDB-0925-4A00-94B7-37BCDA5303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2" name="Text Box 42">
          <a:extLst>
            <a:ext uri="{FF2B5EF4-FFF2-40B4-BE49-F238E27FC236}">
              <a16:creationId xmlns:a16="http://schemas.microsoft.com/office/drawing/2014/main" id="{773EDFCF-051B-4F38-B2AD-666424ED09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741B7F77-F947-4539-9E4B-8CADAC416F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4" name="Text Box 44">
          <a:extLst>
            <a:ext uri="{FF2B5EF4-FFF2-40B4-BE49-F238E27FC236}">
              <a16:creationId xmlns:a16="http://schemas.microsoft.com/office/drawing/2014/main" id="{E054D3EB-1A6A-4D6A-B66D-D06DE5B27B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5" name="Text Box 45">
          <a:extLst>
            <a:ext uri="{FF2B5EF4-FFF2-40B4-BE49-F238E27FC236}">
              <a16:creationId xmlns:a16="http://schemas.microsoft.com/office/drawing/2014/main" id="{E1305396-A0E1-4150-86B3-958C46364B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6" name="Text Box 46">
          <a:extLst>
            <a:ext uri="{FF2B5EF4-FFF2-40B4-BE49-F238E27FC236}">
              <a16:creationId xmlns:a16="http://schemas.microsoft.com/office/drawing/2014/main" id="{CDC92F9F-9140-4317-8765-78DCCC7E2F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7" name="Text Box 47">
          <a:extLst>
            <a:ext uri="{FF2B5EF4-FFF2-40B4-BE49-F238E27FC236}">
              <a16:creationId xmlns:a16="http://schemas.microsoft.com/office/drawing/2014/main" id="{C593F2AE-AA83-4C02-B55C-99ADD9C7DD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8" name="Text Box 48">
          <a:extLst>
            <a:ext uri="{FF2B5EF4-FFF2-40B4-BE49-F238E27FC236}">
              <a16:creationId xmlns:a16="http://schemas.microsoft.com/office/drawing/2014/main" id="{B675CA32-0594-4F5D-A788-A86D298667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09" name="Text Box 55">
          <a:extLst>
            <a:ext uri="{FF2B5EF4-FFF2-40B4-BE49-F238E27FC236}">
              <a16:creationId xmlns:a16="http://schemas.microsoft.com/office/drawing/2014/main" id="{0CA11CF1-DF04-465F-865F-5D9CEEE761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0" name="Text Box 56">
          <a:extLst>
            <a:ext uri="{FF2B5EF4-FFF2-40B4-BE49-F238E27FC236}">
              <a16:creationId xmlns:a16="http://schemas.microsoft.com/office/drawing/2014/main" id="{8276D91E-77C0-48FA-8FC8-B254573BD2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1" name="Text Box 57">
          <a:extLst>
            <a:ext uri="{FF2B5EF4-FFF2-40B4-BE49-F238E27FC236}">
              <a16:creationId xmlns:a16="http://schemas.microsoft.com/office/drawing/2014/main" id="{17CF24B9-5C0E-4967-9AD3-181D8EE026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2" name="Text Box 58">
          <a:extLst>
            <a:ext uri="{FF2B5EF4-FFF2-40B4-BE49-F238E27FC236}">
              <a16:creationId xmlns:a16="http://schemas.microsoft.com/office/drawing/2014/main" id="{ADC0F339-82E6-43C8-93D2-277292E4F4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3" name="Text Box 59">
          <a:extLst>
            <a:ext uri="{FF2B5EF4-FFF2-40B4-BE49-F238E27FC236}">
              <a16:creationId xmlns:a16="http://schemas.microsoft.com/office/drawing/2014/main" id="{BDCFC7FB-87F9-4F7B-B0CB-5710F87336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4" name="Text Box 60">
          <a:extLst>
            <a:ext uri="{FF2B5EF4-FFF2-40B4-BE49-F238E27FC236}">
              <a16:creationId xmlns:a16="http://schemas.microsoft.com/office/drawing/2014/main" id="{A2CB30C6-223F-4987-92FA-F5546386C0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5" name="Text Box 61">
          <a:extLst>
            <a:ext uri="{FF2B5EF4-FFF2-40B4-BE49-F238E27FC236}">
              <a16:creationId xmlns:a16="http://schemas.microsoft.com/office/drawing/2014/main" id="{151321C2-03CA-4E25-B550-F8C89465C3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6" name="Text Box 62">
          <a:extLst>
            <a:ext uri="{FF2B5EF4-FFF2-40B4-BE49-F238E27FC236}">
              <a16:creationId xmlns:a16="http://schemas.microsoft.com/office/drawing/2014/main" id="{BFBC6E64-872B-4410-BF40-470A965F8B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7" name="Text Box 63">
          <a:extLst>
            <a:ext uri="{FF2B5EF4-FFF2-40B4-BE49-F238E27FC236}">
              <a16:creationId xmlns:a16="http://schemas.microsoft.com/office/drawing/2014/main" id="{FB70EF64-CB04-4BAC-84C5-99017C089B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8" name="Text Box 64">
          <a:extLst>
            <a:ext uri="{FF2B5EF4-FFF2-40B4-BE49-F238E27FC236}">
              <a16:creationId xmlns:a16="http://schemas.microsoft.com/office/drawing/2014/main" id="{A94E3BDA-6722-4948-AB89-A390EEA58A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19" name="Text Box 66">
          <a:extLst>
            <a:ext uri="{FF2B5EF4-FFF2-40B4-BE49-F238E27FC236}">
              <a16:creationId xmlns:a16="http://schemas.microsoft.com/office/drawing/2014/main" id="{72CFF9A6-FCAA-4087-BE43-E2E31BC513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0" name="Text Box 67">
          <a:extLst>
            <a:ext uri="{FF2B5EF4-FFF2-40B4-BE49-F238E27FC236}">
              <a16:creationId xmlns:a16="http://schemas.microsoft.com/office/drawing/2014/main" id="{28C1AF11-8096-44EB-AD4F-FBFAEDDE8B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1" name="Text Box 68">
          <a:extLst>
            <a:ext uri="{FF2B5EF4-FFF2-40B4-BE49-F238E27FC236}">
              <a16:creationId xmlns:a16="http://schemas.microsoft.com/office/drawing/2014/main" id="{74AE5E27-731D-41CC-864A-E921C73C97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2" name="Text Box 69">
          <a:extLst>
            <a:ext uri="{FF2B5EF4-FFF2-40B4-BE49-F238E27FC236}">
              <a16:creationId xmlns:a16="http://schemas.microsoft.com/office/drawing/2014/main" id="{1B3245BB-7744-4222-A21F-DB35E3006D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3" name="Text Box 70">
          <a:extLst>
            <a:ext uri="{FF2B5EF4-FFF2-40B4-BE49-F238E27FC236}">
              <a16:creationId xmlns:a16="http://schemas.microsoft.com/office/drawing/2014/main" id="{CADD7BCD-9BE1-474A-BACD-6198521CF3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4" name="Text Box 71">
          <a:extLst>
            <a:ext uri="{FF2B5EF4-FFF2-40B4-BE49-F238E27FC236}">
              <a16:creationId xmlns:a16="http://schemas.microsoft.com/office/drawing/2014/main" id="{4F934266-3035-44B1-88A5-6BE7404C9A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5" name="Text Box 72">
          <a:extLst>
            <a:ext uri="{FF2B5EF4-FFF2-40B4-BE49-F238E27FC236}">
              <a16:creationId xmlns:a16="http://schemas.microsoft.com/office/drawing/2014/main" id="{63F1D9BD-EBF4-4FFC-BE58-165F76094A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6" name="Text Box 73">
          <a:extLst>
            <a:ext uri="{FF2B5EF4-FFF2-40B4-BE49-F238E27FC236}">
              <a16:creationId xmlns:a16="http://schemas.microsoft.com/office/drawing/2014/main" id="{DF889DE3-111E-4BA2-ABDA-F4E1B50680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7" name="Text Box 74">
          <a:extLst>
            <a:ext uri="{FF2B5EF4-FFF2-40B4-BE49-F238E27FC236}">
              <a16:creationId xmlns:a16="http://schemas.microsoft.com/office/drawing/2014/main" id="{4DFF6417-17DC-4D1C-B4C4-A7C7E880F8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8" name="Text Box 75">
          <a:extLst>
            <a:ext uri="{FF2B5EF4-FFF2-40B4-BE49-F238E27FC236}">
              <a16:creationId xmlns:a16="http://schemas.microsoft.com/office/drawing/2014/main" id="{CFEB2D03-1930-4FC2-8F91-DCB6F992A1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26140352-5257-4899-8D47-AE80A9DD29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008942A8-A7E8-4385-9448-4EAEB67658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1" name="Text Box 80">
          <a:extLst>
            <a:ext uri="{FF2B5EF4-FFF2-40B4-BE49-F238E27FC236}">
              <a16:creationId xmlns:a16="http://schemas.microsoft.com/office/drawing/2014/main" id="{DFD2B77C-9B0D-4A98-9C63-FF8D305DF1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2" name="Text Box 81">
          <a:extLst>
            <a:ext uri="{FF2B5EF4-FFF2-40B4-BE49-F238E27FC236}">
              <a16:creationId xmlns:a16="http://schemas.microsoft.com/office/drawing/2014/main" id="{9FB0E210-6582-4F4A-AFBB-5A6C48AF0C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3" name="Text Box 39">
          <a:extLst>
            <a:ext uri="{FF2B5EF4-FFF2-40B4-BE49-F238E27FC236}">
              <a16:creationId xmlns:a16="http://schemas.microsoft.com/office/drawing/2014/main" id="{5869865E-24AA-450E-82EC-52E745B93C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4" name="Text Box 40">
          <a:extLst>
            <a:ext uri="{FF2B5EF4-FFF2-40B4-BE49-F238E27FC236}">
              <a16:creationId xmlns:a16="http://schemas.microsoft.com/office/drawing/2014/main" id="{AFB0FC00-9A8F-4BE9-A1A0-2B31660777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5" name="Text Box 41">
          <a:extLst>
            <a:ext uri="{FF2B5EF4-FFF2-40B4-BE49-F238E27FC236}">
              <a16:creationId xmlns:a16="http://schemas.microsoft.com/office/drawing/2014/main" id="{6D3DEC3A-A851-49E8-8B19-885932A5F0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6" name="Text Box 42">
          <a:extLst>
            <a:ext uri="{FF2B5EF4-FFF2-40B4-BE49-F238E27FC236}">
              <a16:creationId xmlns:a16="http://schemas.microsoft.com/office/drawing/2014/main" id="{DA5FDE3A-82D5-47E6-B6A7-065BE9C85D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7" name="Text Box 43">
          <a:extLst>
            <a:ext uri="{FF2B5EF4-FFF2-40B4-BE49-F238E27FC236}">
              <a16:creationId xmlns:a16="http://schemas.microsoft.com/office/drawing/2014/main" id="{BF06038B-4CAE-4BE8-9251-676FA44B7B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8" name="Text Box 44">
          <a:extLst>
            <a:ext uri="{FF2B5EF4-FFF2-40B4-BE49-F238E27FC236}">
              <a16:creationId xmlns:a16="http://schemas.microsoft.com/office/drawing/2014/main" id="{EC776E7D-D7D4-4396-8CF9-8E0D578F20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39" name="Text Box 45">
          <a:extLst>
            <a:ext uri="{FF2B5EF4-FFF2-40B4-BE49-F238E27FC236}">
              <a16:creationId xmlns:a16="http://schemas.microsoft.com/office/drawing/2014/main" id="{78352031-8748-4B3B-A691-BFF02FED56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9C5B02D1-9607-4524-8548-F45B559C4B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1" name="Text Box 47">
          <a:extLst>
            <a:ext uri="{FF2B5EF4-FFF2-40B4-BE49-F238E27FC236}">
              <a16:creationId xmlns:a16="http://schemas.microsoft.com/office/drawing/2014/main" id="{03AF8716-73F7-4F4E-9AF2-EC14DB9872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2" name="Text Box 48">
          <a:extLst>
            <a:ext uri="{FF2B5EF4-FFF2-40B4-BE49-F238E27FC236}">
              <a16:creationId xmlns:a16="http://schemas.microsoft.com/office/drawing/2014/main" id="{622D3A0B-4093-41A0-B8BB-69733DA898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3" name="Text Box 55">
          <a:extLst>
            <a:ext uri="{FF2B5EF4-FFF2-40B4-BE49-F238E27FC236}">
              <a16:creationId xmlns:a16="http://schemas.microsoft.com/office/drawing/2014/main" id="{69FFBB03-F6B5-4629-9EA7-8D19BCFA228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4" name="Text Box 56">
          <a:extLst>
            <a:ext uri="{FF2B5EF4-FFF2-40B4-BE49-F238E27FC236}">
              <a16:creationId xmlns:a16="http://schemas.microsoft.com/office/drawing/2014/main" id="{8222EA41-0ABC-4FEA-AB78-9B850AD885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5" name="Text Box 57">
          <a:extLst>
            <a:ext uri="{FF2B5EF4-FFF2-40B4-BE49-F238E27FC236}">
              <a16:creationId xmlns:a16="http://schemas.microsoft.com/office/drawing/2014/main" id="{B86EF934-33CB-4A20-9A61-9B4385DFA4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6" name="Text Box 58">
          <a:extLst>
            <a:ext uri="{FF2B5EF4-FFF2-40B4-BE49-F238E27FC236}">
              <a16:creationId xmlns:a16="http://schemas.microsoft.com/office/drawing/2014/main" id="{E842F1B9-367E-4544-8BFD-1641A6E6C4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7" name="Text Box 59">
          <a:extLst>
            <a:ext uri="{FF2B5EF4-FFF2-40B4-BE49-F238E27FC236}">
              <a16:creationId xmlns:a16="http://schemas.microsoft.com/office/drawing/2014/main" id="{E0902348-21A2-4D6D-9950-BBAA2A670A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8" name="Text Box 60">
          <a:extLst>
            <a:ext uri="{FF2B5EF4-FFF2-40B4-BE49-F238E27FC236}">
              <a16:creationId xmlns:a16="http://schemas.microsoft.com/office/drawing/2014/main" id="{E909DCD0-AE4E-4ECE-9009-B24D1F73F5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49" name="Text Box 61">
          <a:extLst>
            <a:ext uri="{FF2B5EF4-FFF2-40B4-BE49-F238E27FC236}">
              <a16:creationId xmlns:a16="http://schemas.microsoft.com/office/drawing/2014/main" id="{F15EBBC7-982E-40BD-A971-6EE08B54DE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0" name="Text Box 62">
          <a:extLst>
            <a:ext uri="{FF2B5EF4-FFF2-40B4-BE49-F238E27FC236}">
              <a16:creationId xmlns:a16="http://schemas.microsoft.com/office/drawing/2014/main" id="{C1F63F2D-7C36-46CC-8925-52A7FB9F45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9C9012BF-7A0C-48E5-B870-AE35E67D15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2" name="Text Box 64">
          <a:extLst>
            <a:ext uri="{FF2B5EF4-FFF2-40B4-BE49-F238E27FC236}">
              <a16:creationId xmlns:a16="http://schemas.microsoft.com/office/drawing/2014/main" id="{55D0758E-CBD4-42F4-B7DE-167007D3F1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3" name="Text Box 66">
          <a:extLst>
            <a:ext uri="{FF2B5EF4-FFF2-40B4-BE49-F238E27FC236}">
              <a16:creationId xmlns:a16="http://schemas.microsoft.com/office/drawing/2014/main" id="{5FDF11BD-2A23-477A-80D1-6DFC854088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4" name="Text Box 67">
          <a:extLst>
            <a:ext uri="{FF2B5EF4-FFF2-40B4-BE49-F238E27FC236}">
              <a16:creationId xmlns:a16="http://schemas.microsoft.com/office/drawing/2014/main" id="{15624E8A-A67D-4D85-8F20-FD4524FCC0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5" name="Text Box 68">
          <a:extLst>
            <a:ext uri="{FF2B5EF4-FFF2-40B4-BE49-F238E27FC236}">
              <a16:creationId xmlns:a16="http://schemas.microsoft.com/office/drawing/2014/main" id="{0E2878FD-E515-4430-9A0F-11833EDE07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6" name="Text Box 69">
          <a:extLst>
            <a:ext uri="{FF2B5EF4-FFF2-40B4-BE49-F238E27FC236}">
              <a16:creationId xmlns:a16="http://schemas.microsoft.com/office/drawing/2014/main" id="{D231A5F1-B141-4441-B58E-BE2A5022E3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7" name="Text Box 70">
          <a:extLst>
            <a:ext uri="{FF2B5EF4-FFF2-40B4-BE49-F238E27FC236}">
              <a16:creationId xmlns:a16="http://schemas.microsoft.com/office/drawing/2014/main" id="{0943799E-0ACB-4AE2-A730-BFB3C55192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8" name="Text Box 71">
          <a:extLst>
            <a:ext uri="{FF2B5EF4-FFF2-40B4-BE49-F238E27FC236}">
              <a16:creationId xmlns:a16="http://schemas.microsoft.com/office/drawing/2014/main" id="{054B47D7-9BDE-4CAB-B1BD-30194785D9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59" name="Text Box 72">
          <a:extLst>
            <a:ext uri="{FF2B5EF4-FFF2-40B4-BE49-F238E27FC236}">
              <a16:creationId xmlns:a16="http://schemas.microsoft.com/office/drawing/2014/main" id="{432EA37A-A578-4502-A373-256E547AE6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0" name="Text Box 73">
          <a:extLst>
            <a:ext uri="{FF2B5EF4-FFF2-40B4-BE49-F238E27FC236}">
              <a16:creationId xmlns:a16="http://schemas.microsoft.com/office/drawing/2014/main" id="{82753E3F-DC30-4E0B-843B-BA57DC180A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1" name="Text Box 74">
          <a:extLst>
            <a:ext uri="{FF2B5EF4-FFF2-40B4-BE49-F238E27FC236}">
              <a16:creationId xmlns:a16="http://schemas.microsoft.com/office/drawing/2014/main" id="{6BB3A0B8-1C85-463C-8615-E0D1AB1763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2" name="Text Box 50">
          <a:extLst>
            <a:ext uri="{FF2B5EF4-FFF2-40B4-BE49-F238E27FC236}">
              <a16:creationId xmlns:a16="http://schemas.microsoft.com/office/drawing/2014/main" id="{B537F2D5-D60F-45ED-AC81-CACBBA5D66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3" name="Text Box 52">
          <a:extLst>
            <a:ext uri="{FF2B5EF4-FFF2-40B4-BE49-F238E27FC236}">
              <a16:creationId xmlns:a16="http://schemas.microsoft.com/office/drawing/2014/main" id="{C9A8DF0D-4B7E-4DC2-96FD-6DC084EBCA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4" name="Text Box 53">
          <a:extLst>
            <a:ext uri="{FF2B5EF4-FFF2-40B4-BE49-F238E27FC236}">
              <a16:creationId xmlns:a16="http://schemas.microsoft.com/office/drawing/2014/main" id="{9E90D8A1-BE68-47F5-8933-2945E389010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5" name="Text Box 39">
          <a:extLst>
            <a:ext uri="{FF2B5EF4-FFF2-40B4-BE49-F238E27FC236}">
              <a16:creationId xmlns:a16="http://schemas.microsoft.com/office/drawing/2014/main" id="{2CBE9387-4193-448E-907F-6549B216D5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6" name="Text Box 40">
          <a:extLst>
            <a:ext uri="{FF2B5EF4-FFF2-40B4-BE49-F238E27FC236}">
              <a16:creationId xmlns:a16="http://schemas.microsoft.com/office/drawing/2014/main" id="{4ABE04D4-071D-423B-B8A7-692FBA962C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3875B9D1-1D06-4B31-95BA-6AF233EACB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8" name="Text Box 42">
          <a:extLst>
            <a:ext uri="{FF2B5EF4-FFF2-40B4-BE49-F238E27FC236}">
              <a16:creationId xmlns:a16="http://schemas.microsoft.com/office/drawing/2014/main" id="{34446F98-BCA8-443B-9C9E-BBF0046471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668F36AC-8BB6-4429-B203-BD7DEAF3F2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0" name="Text Box 44">
          <a:extLst>
            <a:ext uri="{FF2B5EF4-FFF2-40B4-BE49-F238E27FC236}">
              <a16:creationId xmlns:a16="http://schemas.microsoft.com/office/drawing/2014/main" id="{38F54F21-C96F-43D4-B095-7407F5CD96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1" name="Text Box 45">
          <a:extLst>
            <a:ext uri="{FF2B5EF4-FFF2-40B4-BE49-F238E27FC236}">
              <a16:creationId xmlns:a16="http://schemas.microsoft.com/office/drawing/2014/main" id="{1E260F69-D7EF-4097-BF49-C47E372E14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0805F469-8082-4726-93CB-03F23CC284D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3" name="Text Box 47">
          <a:extLst>
            <a:ext uri="{FF2B5EF4-FFF2-40B4-BE49-F238E27FC236}">
              <a16:creationId xmlns:a16="http://schemas.microsoft.com/office/drawing/2014/main" id="{2056CA7F-5CE0-4F0C-AFF6-6869E3B243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4" name="Text Box 48">
          <a:extLst>
            <a:ext uri="{FF2B5EF4-FFF2-40B4-BE49-F238E27FC236}">
              <a16:creationId xmlns:a16="http://schemas.microsoft.com/office/drawing/2014/main" id="{9F3E55F8-6DE6-42C4-9671-B7F479834A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5" name="Text Box 55">
          <a:extLst>
            <a:ext uri="{FF2B5EF4-FFF2-40B4-BE49-F238E27FC236}">
              <a16:creationId xmlns:a16="http://schemas.microsoft.com/office/drawing/2014/main" id="{C2243883-EA0E-4CD1-A506-A5215F34E7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6" name="Text Box 56">
          <a:extLst>
            <a:ext uri="{FF2B5EF4-FFF2-40B4-BE49-F238E27FC236}">
              <a16:creationId xmlns:a16="http://schemas.microsoft.com/office/drawing/2014/main" id="{CDCC1D42-D6E1-480B-9AA2-CD15D88FA4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7" name="Text Box 57">
          <a:extLst>
            <a:ext uri="{FF2B5EF4-FFF2-40B4-BE49-F238E27FC236}">
              <a16:creationId xmlns:a16="http://schemas.microsoft.com/office/drawing/2014/main" id="{DA91EDA8-4AC4-475E-81CC-27A513ED5B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8" name="Text Box 58">
          <a:extLst>
            <a:ext uri="{FF2B5EF4-FFF2-40B4-BE49-F238E27FC236}">
              <a16:creationId xmlns:a16="http://schemas.microsoft.com/office/drawing/2014/main" id="{F3A681AB-4EBF-474E-9C5D-62C2C6368F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79" name="Text Box 59">
          <a:extLst>
            <a:ext uri="{FF2B5EF4-FFF2-40B4-BE49-F238E27FC236}">
              <a16:creationId xmlns:a16="http://schemas.microsoft.com/office/drawing/2014/main" id="{AB880315-A421-4F69-8B27-ECB7305EA0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0" name="Text Box 60">
          <a:extLst>
            <a:ext uri="{FF2B5EF4-FFF2-40B4-BE49-F238E27FC236}">
              <a16:creationId xmlns:a16="http://schemas.microsoft.com/office/drawing/2014/main" id="{9B27D931-DEA8-4235-870A-E4F3BBA71A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1" name="Text Box 61">
          <a:extLst>
            <a:ext uri="{FF2B5EF4-FFF2-40B4-BE49-F238E27FC236}">
              <a16:creationId xmlns:a16="http://schemas.microsoft.com/office/drawing/2014/main" id="{023B588E-5E79-4916-9100-068583A33B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2" name="Text Box 62">
          <a:extLst>
            <a:ext uri="{FF2B5EF4-FFF2-40B4-BE49-F238E27FC236}">
              <a16:creationId xmlns:a16="http://schemas.microsoft.com/office/drawing/2014/main" id="{6D64C7CA-DDA1-4D66-B5BE-CFC8DE1EC1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4099C934-F9E1-4257-BDB2-41CE9F09D0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4" name="Text Box 64">
          <a:extLst>
            <a:ext uri="{FF2B5EF4-FFF2-40B4-BE49-F238E27FC236}">
              <a16:creationId xmlns:a16="http://schemas.microsoft.com/office/drawing/2014/main" id="{78A4EF07-57C1-4C3B-B432-0EAA6789A5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5" name="Text Box 66">
          <a:extLst>
            <a:ext uri="{FF2B5EF4-FFF2-40B4-BE49-F238E27FC236}">
              <a16:creationId xmlns:a16="http://schemas.microsoft.com/office/drawing/2014/main" id="{D4F6F422-72D8-46C4-94A1-EB77F781A65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6" name="Text Box 67">
          <a:extLst>
            <a:ext uri="{FF2B5EF4-FFF2-40B4-BE49-F238E27FC236}">
              <a16:creationId xmlns:a16="http://schemas.microsoft.com/office/drawing/2014/main" id="{5EB47A0E-504E-48AD-8990-B0FEA5A881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7" name="Text Box 68">
          <a:extLst>
            <a:ext uri="{FF2B5EF4-FFF2-40B4-BE49-F238E27FC236}">
              <a16:creationId xmlns:a16="http://schemas.microsoft.com/office/drawing/2014/main" id="{5FFD4819-2F55-4547-A87D-9B59A9A99DB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8" name="Text Box 69">
          <a:extLst>
            <a:ext uri="{FF2B5EF4-FFF2-40B4-BE49-F238E27FC236}">
              <a16:creationId xmlns:a16="http://schemas.microsoft.com/office/drawing/2014/main" id="{E5FE4546-BC79-4142-BD64-32A0A6EE85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89" name="Text Box 70">
          <a:extLst>
            <a:ext uri="{FF2B5EF4-FFF2-40B4-BE49-F238E27FC236}">
              <a16:creationId xmlns:a16="http://schemas.microsoft.com/office/drawing/2014/main" id="{912C1449-CBDE-45EB-BCF5-9A6B5C05A0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0" name="Text Box 71">
          <a:extLst>
            <a:ext uri="{FF2B5EF4-FFF2-40B4-BE49-F238E27FC236}">
              <a16:creationId xmlns:a16="http://schemas.microsoft.com/office/drawing/2014/main" id="{410E0440-1008-4A7E-A14B-8B1FCEE800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1" name="Text Box 72">
          <a:extLst>
            <a:ext uri="{FF2B5EF4-FFF2-40B4-BE49-F238E27FC236}">
              <a16:creationId xmlns:a16="http://schemas.microsoft.com/office/drawing/2014/main" id="{6C4B07B2-BC05-4C09-9071-DA12E2D9B4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2" name="Text Box 73">
          <a:extLst>
            <a:ext uri="{FF2B5EF4-FFF2-40B4-BE49-F238E27FC236}">
              <a16:creationId xmlns:a16="http://schemas.microsoft.com/office/drawing/2014/main" id="{C0DB7B79-4FB9-46A0-A98A-D38763D8CF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3" name="Text Box 74">
          <a:extLst>
            <a:ext uri="{FF2B5EF4-FFF2-40B4-BE49-F238E27FC236}">
              <a16:creationId xmlns:a16="http://schemas.microsoft.com/office/drawing/2014/main" id="{A1DC064A-C9A3-44E6-AE49-29FCC04684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4" name="Text Box 75">
          <a:extLst>
            <a:ext uri="{FF2B5EF4-FFF2-40B4-BE49-F238E27FC236}">
              <a16:creationId xmlns:a16="http://schemas.microsoft.com/office/drawing/2014/main" id="{2F2CC9C3-B952-4CC0-944B-F70A3B8B26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5" name="Text Box 77">
          <a:extLst>
            <a:ext uri="{FF2B5EF4-FFF2-40B4-BE49-F238E27FC236}">
              <a16:creationId xmlns:a16="http://schemas.microsoft.com/office/drawing/2014/main" id="{F5477002-9633-4DED-A5A6-73967085F4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6" name="Text Box 78">
          <a:extLst>
            <a:ext uri="{FF2B5EF4-FFF2-40B4-BE49-F238E27FC236}">
              <a16:creationId xmlns:a16="http://schemas.microsoft.com/office/drawing/2014/main" id="{E6D65B4A-33A3-425B-B2D7-049B9286AE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7" name="Text Box 80">
          <a:extLst>
            <a:ext uri="{FF2B5EF4-FFF2-40B4-BE49-F238E27FC236}">
              <a16:creationId xmlns:a16="http://schemas.microsoft.com/office/drawing/2014/main" id="{97ACAC4A-3247-4FE3-987A-1375E856EA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8" name="Text Box 81">
          <a:extLst>
            <a:ext uri="{FF2B5EF4-FFF2-40B4-BE49-F238E27FC236}">
              <a16:creationId xmlns:a16="http://schemas.microsoft.com/office/drawing/2014/main" id="{DE8ACB27-0C48-4BB8-AD4A-1C20BFFBDF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099" name="Text Box 39">
          <a:extLst>
            <a:ext uri="{FF2B5EF4-FFF2-40B4-BE49-F238E27FC236}">
              <a16:creationId xmlns:a16="http://schemas.microsoft.com/office/drawing/2014/main" id="{92CFE8F5-08A1-459D-BAD3-D15302D671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0" name="Text Box 40">
          <a:extLst>
            <a:ext uri="{FF2B5EF4-FFF2-40B4-BE49-F238E27FC236}">
              <a16:creationId xmlns:a16="http://schemas.microsoft.com/office/drawing/2014/main" id="{CFA1B1BA-5134-4747-A78D-6C27576F29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1" name="Text Box 41">
          <a:extLst>
            <a:ext uri="{FF2B5EF4-FFF2-40B4-BE49-F238E27FC236}">
              <a16:creationId xmlns:a16="http://schemas.microsoft.com/office/drawing/2014/main" id="{CFA9062A-EFAB-4B47-9C52-6F8ABAE9B4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2" name="Text Box 42">
          <a:extLst>
            <a:ext uri="{FF2B5EF4-FFF2-40B4-BE49-F238E27FC236}">
              <a16:creationId xmlns:a16="http://schemas.microsoft.com/office/drawing/2014/main" id="{ABD1735D-B558-4D05-9F13-15B44FFFC0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3" name="Text Box 43">
          <a:extLst>
            <a:ext uri="{FF2B5EF4-FFF2-40B4-BE49-F238E27FC236}">
              <a16:creationId xmlns:a16="http://schemas.microsoft.com/office/drawing/2014/main" id="{82D08030-D434-4A46-BA3B-006A95FC97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4" name="Text Box 44">
          <a:extLst>
            <a:ext uri="{FF2B5EF4-FFF2-40B4-BE49-F238E27FC236}">
              <a16:creationId xmlns:a16="http://schemas.microsoft.com/office/drawing/2014/main" id="{1AA532EF-D33C-45A0-834D-B57F8C7146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5" name="Text Box 45">
          <a:extLst>
            <a:ext uri="{FF2B5EF4-FFF2-40B4-BE49-F238E27FC236}">
              <a16:creationId xmlns:a16="http://schemas.microsoft.com/office/drawing/2014/main" id="{9E557AF9-9AC9-4C15-B263-99333AC4D1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860796AE-5723-4F1D-99A7-A0B4DC855E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7" name="Text Box 47">
          <a:extLst>
            <a:ext uri="{FF2B5EF4-FFF2-40B4-BE49-F238E27FC236}">
              <a16:creationId xmlns:a16="http://schemas.microsoft.com/office/drawing/2014/main" id="{5A8500D4-4675-4845-A887-ACB523AC6E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8" name="Text Box 48">
          <a:extLst>
            <a:ext uri="{FF2B5EF4-FFF2-40B4-BE49-F238E27FC236}">
              <a16:creationId xmlns:a16="http://schemas.microsoft.com/office/drawing/2014/main" id="{3E9446B6-C806-4327-81D2-77B5424264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09" name="Text Box 55">
          <a:extLst>
            <a:ext uri="{FF2B5EF4-FFF2-40B4-BE49-F238E27FC236}">
              <a16:creationId xmlns:a16="http://schemas.microsoft.com/office/drawing/2014/main" id="{4C180A8E-6C80-47F1-B4A8-20FC41B29B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0" name="Text Box 56">
          <a:extLst>
            <a:ext uri="{FF2B5EF4-FFF2-40B4-BE49-F238E27FC236}">
              <a16:creationId xmlns:a16="http://schemas.microsoft.com/office/drawing/2014/main" id="{1117F718-5B23-4F64-92BC-5099C41F2B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1" name="Text Box 57">
          <a:extLst>
            <a:ext uri="{FF2B5EF4-FFF2-40B4-BE49-F238E27FC236}">
              <a16:creationId xmlns:a16="http://schemas.microsoft.com/office/drawing/2014/main" id="{10EAE482-3594-47F6-958A-D235AF2880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2" name="Text Box 58">
          <a:extLst>
            <a:ext uri="{FF2B5EF4-FFF2-40B4-BE49-F238E27FC236}">
              <a16:creationId xmlns:a16="http://schemas.microsoft.com/office/drawing/2014/main" id="{D6D4F627-F2E8-4FC2-91EF-1A31AD6AED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3" name="Text Box 59">
          <a:extLst>
            <a:ext uri="{FF2B5EF4-FFF2-40B4-BE49-F238E27FC236}">
              <a16:creationId xmlns:a16="http://schemas.microsoft.com/office/drawing/2014/main" id="{DC001224-CC95-432D-BEDD-7217C77431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4" name="Text Box 60">
          <a:extLst>
            <a:ext uri="{FF2B5EF4-FFF2-40B4-BE49-F238E27FC236}">
              <a16:creationId xmlns:a16="http://schemas.microsoft.com/office/drawing/2014/main" id="{8BF9E55D-2707-4009-ABD4-A3EAF8C8E2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5" name="Text Box 61">
          <a:extLst>
            <a:ext uri="{FF2B5EF4-FFF2-40B4-BE49-F238E27FC236}">
              <a16:creationId xmlns:a16="http://schemas.microsoft.com/office/drawing/2014/main" id="{CA9503F6-8C62-4D77-BE41-C72EB95D05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6" name="Text Box 62">
          <a:extLst>
            <a:ext uri="{FF2B5EF4-FFF2-40B4-BE49-F238E27FC236}">
              <a16:creationId xmlns:a16="http://schemas.microsoft.com/office/drawing/2014/main" id="{85D3F681-D343-4F7B-9F01-A762B2959BA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7" name="Text Box 63">
          <a:extLst>
            <a:ext uri="{FF2B5EF4-FFF2-40B4-BE49-F238E27FC236}">
              <a16:creationId xmlns:a16="http://schemas.microsoft.com/office/drawing/2014/main" id="{9E8F54AA-AA74-4B36-B635-B2015CA62C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8" name="Text Box 64">
          <a:extLst>
            <a:ext uri="{FF2B5EF4-FFF2-40B4-BE49-F238E27FC236}">
              <a16:creationId xmlns:a16="http://schemas.microsoft.com/office/drawing/2014/main" id="{0CF15732-FB08-4730-983B-403C9ACF10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19" name="Text Box 66">
          <a:extLst>
            <a:ext uri="{FF2B5EF4-FFF2-40B4-BE49-F238E27FC236}">
              <a16:creationId xmlns:a16="http://schemas.microsoft.com/office/drawing/2014/main" id="{6EE6BF50-D2D4-45BA-8691-D2F5F8D064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0" name="Text Box 67">
          <a:extLst>
            <a:ext uri="{FF2B5EF4-FFF2-40B4-BE49-F238E27FC236}">
              <a16:creationId xmlns:a16="http://schemas.microsoft.com/office/drawing/2014/main" id="{483FA0E9-5756-4038-B5F3-474FD47918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1" name="Text Box 68">
          <a:extLst>
            <a:ext uri="{FF2B5EF4-FFF2-40B4-BE49-F238E27FC236}">
              <a16:creationId xmlns:a16="http://schemas.microsoft.com/office/drawing/2014/main" id="{8DFD545B-9B59-499C-9346-2AC14211BC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2" name="Text Box 69">
          <a:extLst>
            <a:ext uri="{FF2B5EF4-FFF2-40B4-BE49-F238E27FC236}">
              <a16:creationId xmlns:a16="http://schemas.microsoft.com/office/drawing/2014/main" id="{35C0633B-906E-45C2-AFB0-31E5C56469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3" name="Text Box 70">
          <a:extLst>
            <a:ext uri="{FF2B5EF4-FFF2-40B4-BE49-F238E27FC236}">
              <a16:creationId xmlns:a16="http://schemas.microsoft.com/office/drawing/2014/main" id="{6BC26A9B-5672-4E9D-84A6-819E057599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4" name="Text Box 71">
          <a:extLst>
            <a:ext uri="{FF2B5EF4-FFF2-40B4-BE49-F238E27FC236}">
              <a16:creationId xmlns:a16="http://schemas.microsoft.com/office/drawing/2014/main" id="{DD9DA0D8-F4AF-4403-A258-D4E8FC1CF4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5" name="Text Box 72">
          <a:extLst>
            <a:ext uri="{FF2B5EF4-FFF2-40B4-BE49-F238E27FC236}">
              <a16:creationId xmlns:a16="http://schemas.microsoft.com/office/drawing/2014/main" id="{90556A65-09A6-44F2-B2F2-BD5DEBFCE0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6" name="Text Box 73">
          <a:extLst>
            <a:ext uri="{FF2B5EF4-FFF2-40B4-BE49-F238E27FC236}">
              <a16:creationId xmlns:a16="http://schemas.microsoft.com/office/drawing/2014/main" id="{2FECB9AB-9D86-41F2-B4A9-CDFDF6F4F5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7" name="Text Box 74">
          <a:extLst>
            <a:ext uri="{FF2B5EF4-FFF2-40B4-BE49-F238E27FC236}">
              <a16:creationId xmlns:a16="http://schemas.microsoft.com/office/drawing/2014/main" id="{A88CED17-3552-42C0-B7DC-470F2F9014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8" name="Text Box 75">
          <a:extLst>
            <a:ext uri="{FF2B5EF4-FFF2-40B4-BE49-F238E27FC236}">
              <a16:creationId xmlns:a16="http://schemas.microsoft.com/office/drawing/2014/main" id="{FEC2E505-E5D9-4FD4-8E04-CB9F3F170F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29" name="Text Box 77">
          <a:extLst>
            <a:ext uri="{FF2B5EF4-FFF2-40B4-BE49-F238E27FC236}">
              <a16:creationId xmlns:a16="http://schemas.microsoft.com/office/drawing/2014/main" id="{AF13E544-E856-4A89-A20D-13908FBC967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0" name="Text Box 78">
          <a:extLst>
            <a:ext uri="{FF2B5EF4-FFF2-40B4-BE49-F238E27FC236}">
              <a16:creationId xmlns:a16="http://schemas.microsoft.com/office/drawing/2014/main" id="{1C258C23-3903-45F2-B102-938CA628D4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1" name="Text Box 80">
          <a:extLst>
            <a:ext uri="{FF2B5EF4-FFF2-40B4-BE49-F238E27FC236}">
              <a16:creationId xmlns:a16="http://schemas.microsoft.com/office/drawing/2014/main" id="{BAB9FDD4-F8D5-436E-991D-E20B684F29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2" name="Text Box 81">
          <a:extLst>
            <a:ext uri="{FF2B5EF4-FFF2-40B4-BE49-F238E27FC236}">
              <a16:creationId xmlns:a16="http://schemas.microsoft.com/office/drawing/2014/main" id="{F4C93598-5C24-46A6-BBC6-7776A64D97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3" name="Text Box 39">
          <a:extLst>
            <a:ext uri="{FF2B5EF4-FFF2-40B4-BE49-F238E27FC236}">
              <a16:creationId xmlns:a16="http://schemas.microsoft.com/office/drawing/2014/main" id="{38D05C2C-5E13-4D66-BC85-5C5625D55D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4" name="Text Box 40">
          <a:extLst>
            <a:ext uri="{FF2B5EF4-FFF2-40B4-BE49-F238E27FC236}">
              <a16:creationId xmlns:a16="http://schemas.microsoft.com/office/drawing/2014/main" id="{01B6B246-95DF-4E95-918F-F13B767442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0DCB935E-9EBB-4F95-A844-2ECE40ED7D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6" name="Text Box 42">
          <a:extLst>
            <a:ext uri="{FF2B5EF4-FFF2-40B4-BE49-F238E27FC236}">
              <a16:creationId xmlns:a16="http://schemas.microsoft.com/office/drawing/2014/main" id="{304739D1-00AB-47AF-B436-9C7EE307E4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4197378D-C10B-4A55-B1C7-5432C7B544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8" name="Text Box 44">
          <a:extLst>
            <a:ext uri="{FF2B5EF4-FFF2-40B4-BE49-F238E27FC236}">
              <a16:creationId xmlns:a16="http://schemas.microsoft.com/office/drawing/2014/main" id="{968BD168-F2A1-4EF1-9085-5BB3707A2D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39" name="Text Box 45">
          <a:extLst>
            <a:ext uri="{FF2B5EF4-FFF2-40B4-BE49-F238E27FC236}">
              <a16:creationId xmlns:a16="http://schemas.microsoft.com/office/drawing/2014/main" id="{7FDDCDDE-B1E3-4BCD-A2D5-122F188D09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05A3DEBC-1B9C-421E-A1E8-028D325439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1" name="Text Box 47">
          <a:extLst>
            <a:ext uri="{FF2B5EF4-FFF2-40B4-BE49-F238E27FC236}">
              <a16:creationId xmlns:a16="http://schemas.microsoft.com/office/drawing/2014/main" id="{95A7A003-A492-4C6F-8179-6F895242F8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2" name="Text Box 48">
          <a:extLst>
            <a:ext uri="{FF2B5EF4-FFF2-40B4-BE49-F238E27FC236}">
              <a16:creationId xmlns:a16="http://schemas.microsoft.com/office/drawing/2014/main" id="{78CBFADB-C436-4601-A63A-83F740AA62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3" name="Text Box 55">
          <a:extLst>
            <a:ext uri="{FF2B5EF4-FFF2-40B4-BE49-F238E27FC236}">
              <a16:creationId xmlns:a16="http://schemas.microsoft.com/office/drawing/2014/main" id="{0DC87751-17AA-4258-A076-3001120C9A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4" name="Text Box 56">
          <a:extLst>
            <a:ext uri="{FF2B5EF4-FFF2-40B4-BE49-F238E27FC236}">
              <a16:creationId xmlns:a16="http://schemas.microsoft.com/office/drawing/2014/main" id="{7FED3298-A221-4E6B-B4F3-F052133264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5" name="Text Box 57">
          <a:extLst>
            <a:ext uri="{FF2B5EF4-FFF2-40B4-BE49-F238E27FC236}">
              <a16:creationId xmlns:a16="http://schemas.microsoft.com/office/drawing/2014/main" id="{2F0855C6-7A84-447F-A27A-806F6087F0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6" name="Text Box 58">
          <a:extLst>
            <a:ext uri="{FF2B5EF4-FFF2-40B4-BE49-F238E27FC236}">
              <a16:creationId xmlns:a16="http://schemas.microsoft.com/office/drawing/2014/main" id="{78C49B09-4162-40BF-BECD-5149154E3F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7" name="Text Box 59">
          <a:extLst>
            <a:ext uri="{FF2B5EF4-FFF2-40B4-BE49-F238E27FC236}">
              <a16:creationId xmlns:a16="http://schemas.microsoft.com/office/drawing/2014/main" id="{6A9B3B7E-6D6F-47AA-890D-BC1CB39F27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8" name="Text Box 60">
          <a:extLst>
            <a:ext uri="{FF2B5EF4-FFF2-40B4-BE49-F238E27FC236}">
              <a16:creationId xmlns:a16="http://schemas.microsoft.com/office/drawing/2014/main" id="{82624B41-BB76-4EB2-9FD4-94B0C06343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49" name="Text Box 61">
          <a:extLst>
            <a:ext uri="{FF2B5EF4-FFF2-40B4-BE49-F238E27FC236}">
              <a16:creationId xmlns:a16="http://schemas.microsoft.com/office/drawing/2014/main" id="{18BF01E1-52E3-4A19-BB63-F870263B18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0" name="Text Box 62">
          <a:extLst>
            <a:ext uri="{FF2B5EF4-FFF2-40B4-BE49-F238E27FC236}">
              <a16:creationId xmlns:a16="http://schemas.microsoft.com/office/drawing/2014/main" id="{8950255E-1515-4E6F-9DAC-0D227B3189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94117853-43AE-454E-857C-5F42E9DF24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2" name="Text Box 64">
          <a:extLst>
            <a:ext uri="{FF2B5EF4-FFF2-40B4-BE49-F238E27FC236}">
              <a16:creationId xmlns:a16="http://schemas.microsoft.com/office/drawing/2014/main" id="{C66E8BBC-781D-4271-9D6B-871AC7B16A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8E9C598C-AD71-4538-B38C-476F6F116A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EF189DA3-8966-45F3-B95F-CE52B0B8E1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811D9BCE-E0FF-4AA2-8A62-8447F2B5BD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FD446E5A-288D-465D-BC79-DBE850F5C8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5499027F-0759-4DBD-837A-B1082C4BC7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1B45742D-4187-4845-B4AC-17DD5DD06C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C3132626-6CCF-4163-A3D7-7DBDEA7AFF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37B61627-F5D7-4371-9671-E2FCD922B1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F475DA57-71A1-4F58-B703-AC8F6FE98A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0846A044-A94B-4232-94EA-962FDC7A82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3" name="Text Box 77">
          <a:extLst>
            <a:ext uri="{FF2B5EF4-FFF2-40B4-BE49-F238E27FC236}">
              <a16:creationId xmlns:a16="http://schemas.microsoft.com/office/drawing/2014/main" id="{5C5B4932-ABF2-4783-8772-298FA86ACB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4" name="Text Box 78">
          <a:extLst>
            <a:ext uri="{FF2B5EF4-FFF2-40B4-BE49-F238E27FC236}">
              <a16:creationId xmlns:a16="http://schemas.microsoft.com/office/drawing/2014/main" id="{9136394C-053C-4F2D-810D-9FDA8B2E45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5" name="Text Box 80">
          <a:extLst>
            <a:ext uri="{FF2B5EF4-FFF2-40B4-BE49-F238E27FC236}">
              <a16:creationId xmlns:a16="http://schemas.microsoft.com/office/drawing/2014/main" id="{86DFD081-10E1-46EF-B932-1EDFA1F0E7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6" name="Text Box 81">
          <a:extLst>
            <a:ext uri="{FF2B5EF4-FFF2-40B4-BE49-F238E27FC236}">
              <a16:creationId xmlns:a16="http://schemas.microsoft.com/office/drawing/2014/main" id="{DF9CD97A-98D1-4760-9146-3702B8DE34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B7828DB9-827B-4320-9C17-7D5BCB6477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3136C4E2-EA65-45C4-BD2A-8A2FD5DCC8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9ACFAC2D-41F3-493B-8484-8526DCE937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6E9A80A0-D2A5-4807-BC1E-D69C47DCDF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20EF7D56-7CE3-4909-8089-BE5798E0FBE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56B0B2D8-FBDE-42E1-851B-60384FDB24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EBE13896-303F-43B4-930E-6AB413845E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4" name="Text Box 10">
          <a:extLst>
            <a:ext uri="{FF2B5EF4-FFF2-40B4-BE49-F238E27FC236}">
              <a16:creationId xmlns:a16="http://schemas.microsoft.com/office/drawing/2014/main" id="{3287FAA1-3A1F-46DF-BC0A-EFD6B8D30D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5" name="Text Box 11">
          <a:extLst>
            <a:ext uri="{FF2B5EF4-FFF2-40B4-BE49-F238E27FC236}">
              <a16:creationId xmlns:a16="http://schemas.microsoft.com/office/drawing/2014/main" id="{95954871-C295-423E-A8DD-519A734C80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F2A5CD80-7983-4EF1-96F0-7ED47E1709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7" name="Text Box 49">
          <a:extLst>
            <a:ext uri="{FF2B5EF4-FFF2-40B4-BE49-F238E27FC236}">
              <a16:creationId xmlns:a16="http://schemas.microsoft.com/office/drawing/2014/main" id="{F578E70C-CA11-4F96-AD74-E4ADE9CEF5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8" name="Text Box 50">
          <a:extLst>
            <a:ext uri="{FF2B5EF4-FFF2-40B4-BE49-F238E27FC236}">
              <a16:creationId xmlns:a16="http://schemas.microsoft.com/office/drawing/2014/main" id="{5179E155-C031-4A13-B4AD-CC662A1E4A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79" name="Text Box 52">
          <a:extLst>
            <a:ext uri="{FF2B5EF4-FFF2-40B4-BE49-F238E27FC236}">
              <a16:creationId xmlns:a16="http://schemas.microsoft.com/office/drawing/2014/main" id="{475F59AC-0673-4AC2-BF6D-E77CA1A027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0" name="Text Box 53">
          <a:extLst>
            <a:ext uri="{FF2B5EF4-FFF2-40B4-BE49-F238E27FC236}">
              <a16:creationId xmlns:a16="http://schemas.microsoft.com/office/drawing/2014/main" id="{083CE08F-C087-4A9D-A8E7-9A172B04C4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90AF89CF-4C16-45D4-9609-D5F7782EAD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1423DFA9-242C-4711-87A3-8979195F0D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CE339B9C-6361-44F2-8148-54D716DC08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9AF9211F-9FAA-410E-A123-BDA6AB5033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36206E12-3B5D-45A3-8950-7891031F19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6" name="Text Box 8">
          <a:extLst>
            <a:ext uri="{FF2B5EF4-FFF2-40B4-BE49-F238E27FC236}">
              <a16:creationId xmlns:a16="http://schemas.microsoft.com/office/drawing/2014/main" id="{E337D3D5-274F-4EF6-AE35-4280299C99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4DB2BF48-D3F6-4012-8C32-C97EFA38EA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B9C3AF1C-E226-450A-B741-1BCACF94AC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89" name="Text Box 11">
          <a:extLst>
            <a:ext uri="{FF2B5EF4-FFF2-40B4-BE49-F238E27FC236}">
              <a16:creationId xmlns:a16="http://schemas.microsoft.com/office/drawing/2014/main" id="{9C45DFCD-31A7-4E30-86BF-A254CEB4EBC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0" name="Text Box 12">
          <a:extLst>
            <a:ext uri="{FF2B5EF4-FFF2-40B4-BE49-F238E27FC236}">
              <a16:creationId xmlns:a16="http://schemas.microsoft.com/office/drawing/2014/main" id="{1BFD90FF-A5D9-4816-9FFC-8774846E1C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1" name="Text Box 39">
          <a:extLst>
            <a:ext uri="{FF2B5EF4-FFF2-40B4-BE49-F238E27FC236}">
              <a16:creationId xmlns:a16="http://schemas.microsoft.com/office/drawing/2014/main" id="{3F2BEBCF-6F30-4086-BE7F-6150997A55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2" name="Text Box 40">
          <a:extLst>
            <a:ext uri="{FF2B5EF4-FFF2-40B4-BE49-F238E27FC236}">
              <a16:creationId xmlns:a16="http://schemas.microsoft.com/office/drawing/2014/main" id="{3C9AF8CE-FB85-4928-B290-76599D650F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3" name="Text Box 41">
          <a:extLst>
            <a:ext uri="{FF2B5EF4-FFF2-40B4-BE49-F238E27FC236}">
              <a16:creationId xmlns:a16="http://schemas.microsoft.com/office/drawing/2014/main" id="{40423961-FD22-408B-9824-CA5D3AC50B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4" name="Text Box 42">
          <a:extLst>
            <a:ext uri="{FF2B5EF4-FFF2-40B4-BE49-F238E27FC236}">
              <a16:creationId xmlns:a16="http://schemas.microsoft.com/office/drawing/2014/main" id="{ED8881B0-33C5-42F7-ADF3-B1F4ACF433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5" name="Text Box 43">
          <a:extLst>
            <a:ext uri="{FF2B5EF4-FFF2-40B4-BE49-F238E27FC236}">
              <a16:creationId xmlns:a16="http://schemas.microsoft.com/office/drawing/2014/main" id="{97A84822-0B04-4175-9C55-9DC3802953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6" name="Text Box 44">
          <a:extLst>
            <a:ext uri="{FF2B5EF4-FFF2-40B4-BE49-F238E27FC236}">
              <a16:creationId xmlns:a16="http://schemas.microsoft.com/office/drawing/2014/main" id="{802B442C-7738-4A58-B994-4173E7A97C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7" name="Text Box 45">
          <a:extLst>
            <a:ext uri="{FF2B5EF4-FFF2-40B4-BE49-F238E27FC236}">
              <a16:creationId xmlns:a16="http://schemas.microsoft.com/office/drawing/2014/main" id="{9A4F4A49-2137-4AC4-98F1-418C4F64B1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1F23F24E-6DB0-40A0-B977-AE97555815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199" name="Text Box 47">
          <a:extLst>
            <a:ext uri="{FF2B5EF4-FFF2-40B4-BE49-F238E27FC236}">
              <a16:creationId xmlns:a16="http://schemas.microsoft.com/office/drawing/2014/main" id="{86CFC64E-FD21-4937-845E-5761FE373B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0" name="Text Box 48">
          <a:extLst>
            <a:ext uri="{FF2B5EF4-FFF2-40B4-BE49-F238E27FC236}">
              <a16:creationId xmlns:a16="http://schemas.microsoft.com/office/drawing/2014/main" id="{F10D59D4-9EAA-474D-AEBE-25FC1D9B92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1" name="Text Box 49">
          <a:extLst>
            <a:ext uri="{FF2B5EF4-FFF2-40B4-BE49-F238E27FC236}">
              <a16:creationId xmlns:a16="http://schemas.microsoft.com/office/drawing/2014/main" id="{10BF27F8-2974-471E-BE75-3A6EA0413C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2" name="Text Box 50">
          <a:extLst>
            <a:ext uri="{FF2B5EF4-FFF2-40B4-BE49-F238E27FC236}">
              <a16:creationId xmlns:a16="http://schemas.microsoft.com/office/drawing/2014/main" id="{82A6AEA1-01B6-44E9-9D16-0EB3AE8209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3" name="Text Box 52">
          <a:extLst>
            <a:ext uri="{FF2B5EF4-FFF2-40B4-BE49-F238E27FC236}">
              <a16:creationId xmlns:a16="http://schemas.microsoft.com/office/drawing/2014/main" id="{96836F8E-35BA-45A4-8055-102FAA771E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4" name="Text Box 53">
          <a:extLst>
            <a:ext uri="{FF2B5EF4-FFF2-40B4-BE49-F238E27FC236}">
              <a16:creationId xmlns:a16="http://schemas.microsoft.com/office/drawing/2014/main" id="{9A244209-7847-4951-8172-7DED1EB2C4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5" name="Text Box 55">
          <a:extLst>
            <a:ext uri="{FF2B5EF4-FFF2-40B4-BE49-F238E27FC236}">
              <a16:creationId xmlns:a16="http://schemas.microsoft.com/office/drawing/2014/main" id="{7EF5423F-AE9D-45B4-B2BB-E6F49E6CE1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6" name="Text Box 56">
          <a:extLst>
            <a:ext uri="{FF2B5EF4-FFF2-40B4-BE49-F238E27FC236}">
              <a16:creationId xmlns:a16="http://schemas.microsoft.com/office/drawing/2014/main" id="{9531964B-8A5B-4143-AEFB-25A7C2AB2A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7" name="Text Box 57">
          <a:extLst>
            <a:ext uri="{FF2B5EF4-FFF2-40B4-BE49-F238E27FC236}">
              <a16:creationId xmlns:a16="http://schemas.microsoft.com/office/drawing/2014/main" id="{816E87ED-3418-4CBF-8EF6-7820F29C61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8" name="Text Box 58">
          <a:extLst>
            <a:ext uri="{FF2B5EF4-FFF2-40B4-BE49-F238E27FC236}">
              <a16:creationId xmlns:a16="http://schemas.microsoft.com/office/drawing/2014/main" id="{8AA9DB96-94A6-450D-A59E-E2980D921E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09" name="Text Box 59">
          <a:extLst>
            <a:ext uri="{FF2B5EF4-FFF2-40B4-BE49-F238E27FC236}">
              <a16:creationId xmlns:a16="http://schemas.microsoft.com/office/drawing/2014/main" id="{20D4DFE9-0A51-4F3C-AD82-B81169CB30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0" name="Text Box 60">
          <a:extLst>
            <a:ext uri="{FF2B5EF4-FFF2-40B4-BE49-F238E27FC236}">
              <a16:creationId xmlns:a16="http://schemas.microsoft.com/office/drawing/2014/main" id="{9BEC2DFF-37F8-4FD5-921D-519F6D56DC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1" name="Text Box 61">
          <a:extLst>
            <a:ext uri="{FF2B5EF4-FFF2-40B4-BE49-F238E27FC236}">
              <a16:creationId xmlns:a16="http://schemas.microsoft.com/office/drawing/2014/main" id="{C6C7A878-A937-40BF-9D5C-D40BE1DC54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2" name="Text Box 62">
          <a:extLst>
            <a:ext uri="{FF2B5EF4-FFF2-40B4-BE49-F238E27FC236}">
              <a16:creationId xmlns:a16="http://schemas.microsoft.com/office/drawing/2014/main" id="{7AB546E4-32CC-4E99-913C-D14F88788F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3" name="Text Box 63">
          <a:extLst>
            <a:ext uri="{FF2B5EF4-FFF2-40B4-BE49-F238E27FC236}">
              <a16:creationId xmlns:a16="http://schemas.microsoft.com/office/drawing/2014/main" id="{34250832-52EC-4E1E-8B25-AFF9004DB4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4" name="Text Box 64">
          <a:extLst>
            <a:ext uri="{FF2B5EF4-FFF2-40B4-BE49-F238E27FC236}">
              <a16:creationId xmlns:a16="http://schemas.microsoft.com/office/drawing/2014/main" id="{0F85B627-44BA-4BE4-95A4-21EE3A3897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5" name="Text Box 66">
          <a:extLst>
            <a:ext uri="{FF2B5EF4-FFF2-40B4-BE49-F238E27FC236}">
              <a16:creationId xmlns:a16="http://schemas.microsoft.com/office/drawing/2014/main" id="{F0EC8D75-6B08-40B3-A518-8175FE8B5D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6" name="Text Box 67">
          <a:extLst>
            <a:ext uri="{FF2B5EF4-FFF2-40B4-BE49-F238E27FC236}">
              <a16:creationId xmlns:a16="http://schemas.microsoft.com/office/drawing/2014/main" id="{8A101C47-6E12-43F7-BEC4-4E7C1BC49E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7" name="Text Box 68">
          <a:extLst>
            <a:ext uri="{FF2B5EF4-FFF2-40B4-BE49-F238E27FC236}">
              <a16:creationId xmlns:a16="http://schemas.microsoft.com/office/drawing/2014/main" id="{7006A9C3-1E81-4F16-884D-DE67540E90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8" name="Text Box 69">
          <a:extLst>
            <a:ext uri="{FF2B5EF4-FFF2-40B4-BE49-F238E27FC236}">
              <a16:creationId xmlns:a16="http://schemas.microsoft.com/office/drawing/2014/main" id="{021155FF-596C-4CD2-AE0D-81F8E76AAD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19" name="Text Box 70">
          <a:extLst>
            <a:ext uri="{FF2B5EF4-FFF2-40B4-BE49-F238E27FC236}">
              <a16:creationId xmlns:a16="http://schemas.microsoft.com/office/drawing/2014/main" id="{6B5AB8A9-356F-48C4-8E43-0D14E31302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0" name="Text Box 71">
          <a:extLst>
            <a:ext uri="{FF2B5EF4-FFF2-40B4-BE49-F238E27FC236}">
              <a16:creationId xmlns:a16="http://schemas.microsoft.com/office/drawing/2014/main" id="{3FD6AE0D-3673-4810-8E5A-4B6241034A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1" name="Text Box 72">
          <a:extLst>
            <a:ext uri="{FF2B5EF4-FFF2-40B4-BE49-F238E27FC236}">
              <a16:creationId xmlns:a16="http://schemas.microsoft.com/office/drawing/2014/main" id="{6FFB718B-52ED-46A6-8AE7-5B00D785BA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2" name="Text Box 73">
          <a:extLst>
            <a:ext uri="{FF2B5EF4-FFF2-40B4-BE49-F238E27FC236}">
              <a16:creationId xmlns:a16="http://schemas.microsoft.com/office/drawing/2014/main" id="{072E73F1-A598-4D40-882B-26E9A73139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3" name="Text Box 74">
          <a:extLst>
            <a:ext uri="{FF2B5EF4-FFF2-40B4-BE49-F238E27FC236}">
              <a16:creationId xmlns:a16="http://schemas.microsoft.com/office/drawing/2014/main" id="{42045D7D-1F8C-4D6B-83FF-91A59FEF4E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4" name="Text Box 75">
          <a:extLst>
            <a:ext uri="{FF2B5EF4-FFF2-40B4-BE49-F238E27FC236}">
              <a16:creationId xmlns:a16="http://schemas.microsoft.com/office/drawing/2014/main" id="{7A013BCE-133E-4BEE-997E-78804D9B64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5" name="Text Box 77">
          <a:extLst>
            <a:ext uri="{FF2B5EF4-FFF2-40B4-BE49-F238E27FC236}">
              <a16:creationId xmlns:a16="http://schemas.microsoft.com/office/drawing/2014/main" id="{DBA0DF9B-153F-4A3C-8E27-4F2E55EC50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6" name="Text Box 78">
          <a:extLst>
            <a:ext uri="{FF2B5EF4-FFF2-40B4-BE49-F238E27FC236}">
              <a16:creationId xmlns:a16="http://schemas.microsoft.com/office/drawing/2014/main" id="{7447DF22-D088-4381-AEF4-DC8DAAFF92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7" name="Text Box 80">
          <a:extLst>
            <a:ext uri="{FF2B5EF4-FFF2-40B4-BE49-F238E27FC236}">
              <a16:creationId xmlns:a16="http://schemas.microsoft.com/office/drawing/2014/main" id="{3F4B6E17-1DA8-466E-B827-6DF412782B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8" name="Text Box 81">
          <a:extLst>
            <a:ext uri="{FF2B5EF4-FFF2-40B4-BE49-F238E27FC236}">
              <a16:creationId xmlns:a16="http://schemas.microsoft.com/office/drawing/2014/main" id="{700CD540-C89A-457B-8E55-65613CA109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29" name="Text Box 39">
          <a:extLst>
            <a:ext uri="{FF2B5EF4-FFF2-40B4-BE49-F238E27FC236}">
              <a16:creationId xmlns:a16="http://schemas.microsoft.com/office/drawing/2014/main" id="{A19A24F7-545C-454F-B4D4-1F436C7659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0" name="Text Box 40">
          <a:extLst>
            <a:ext uri="{FF2B5EF4-FFF2-40B4-BE49-F238E27FC236}">
              <a16:creationId xmlns:a16="http://schemas.microsoft.com/office/drawing/2014/main" id="{36859857-DC65-42BC-B40C-F0509AE6F3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1" name="Text Box 41">
          <a:extLst>
            <a:ext uri="{FF2B5EF4-FFF2-40B4-BE49-F238E27FC236}">
              <a16:creationId xmlns:a16="http://schemas.microsoft.com/office/drawing/2014/main" id="{8D1ABF89-FD33-45A3-9BF2-C1A474B578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2" name="Text Box 42">
          <a:extLst>
            <a:ext uri="{FF2B5EF4-FFF2-40B4-BE49-F238E27FC236}">
              <a16:creationId xmlns:a16="http://schemas.microsoft.com/office/drawing/2014/main" id="{ACD08BDA-238D-4079-8E63-68A4878023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3" name="Text Box 43">
          <a:extLst>
            <a:ext uri="{FF2B5EF4-FFF2-40B4-BE49-F238E27FC236}">
              <a16:creationId xmlns:a16="http://schemas.microsoft.com/office/drawing/2014/main" id="{5568A2F7-0564-475A-8C91-768247FD03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AE99A4C7-F988-46A1-AA1A-C8D6788E73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5" name="Text Box 45">
          <a:extLst>
            <a:ext uri="{FF2B5EF4-FFF2-40B4-BE49-F238E27FC236}">
              <a16:creationId xmlns:a16="http://schemas.microsoft.com/office/drawing/2014/main" id="{DC07513C-662E-437B-A0B6-B2EFD95642D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6" name="Text Box 46">
          <a:extLst>
            <a:ext uri="{FF2B5EF4-FFF2-40B4-BE49-F238E27FC236}">
              <a16:creationId xmlns:a16="http://schemas.microsoft.com/office/drawing/2014/main" id="{FB61BFC4-7729-46EC-9B67-7FC1199CE6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7" name="Text Box 47">
          <a:extLst>
            <a:ext uri="{FF2B5EF4-FFF2-40B4-BE49-F238E27FC236}">
              <a16:creationId xmlns:a16="http://schemas.microsoft.com/office/drawing/2014/main" id="{FCE203E6-6DDF-497E-8D13-BAEED87632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8" name="Text Box 48">
          <a:extLst>
            <a:ext uri="{FF2B5EF4-FFF2-40B4-BE49-F238E27FC236}">
              <a16:creationId xmlns:a16="http://schemas.microsoft.com/office/drawing/2014/main" id="{2BA51525-7CAE-4445-9F36-620660CFFA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39" name="Text Box 55">
          <a:extLst>
            <a:ext uri="{FF2B5EF4-FFF2-40B4-BE49-F238E27FC236}">
              <a16:creationId xmlns:a16="http://schemas.microsoft.com/office/drawing/2014/main" id="{F34D5726-3DEE-4C05-9023-C06B7A57A4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0" name="Text Box 56">
          <a:extLst>
            <a:ext uri="{FF2B5EF4-FFF2-40B4-BE49-F238E27FC236}">
              <a16:creationId xmlns:a16="http://schemas.microsoft.com/office/drawing/2014/main" id="{CEC7A7DB-E34D-4C22-AA10-04659A62D05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1" name="Text Box 57">
          <a:extLst>
            <a:ext uri="{FF2B5EF4-FFF2-40B4-BE49-F238E27FC236}">
              <a16:creationId xmlns:a16="http://schemas.microsoft.com/office/drawing/2014/main" id="{43879C72-9F86-43BC-A760-ED6F7F1AA1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2" name="Text Box 58">
          <a:extLst>
            <a:ext uri="{FF2B5EF4-FFF2-40B4-BE49-F238E27FC236}">
              <a16:creationId xmlns:a16="http://schemas.microsoft.com/office/drawing/2014/main" id="{238F829E-F7F2-4D3D-9B30-450275744B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3" name="Text Box 59">
          <a:extLst>
            <a:ext uri="{FF2B5EF4-FFF2-40B4-BE49-F238E27FC236}">
              <a16:creationId xmlns:a16="http://schemas.microsoft.com/office/drawing/2014/main" id="{2BCD58AC-177A-4800-88E5-065A2DDBDF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4" name="Text Box 60">
          <a:extLst>
            <a:ext uri="{FF2B5EF4-FFF2-40B4-BE49-F238E27FC236}">
              <a16:creationId xmlns:a16="http://schemas.microsoft.com/office/drawing/2014/main" id="{60035817-42D4-4B26-94D2-D146100E62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5" name="Text Box 61">
          <a:extLst>
            <a:ext uri="{FF2B5EF4-FFF2-40B4-BE49-F238E27FC236}">
              <a16:creationId xmlns:a16="http://schemas.microsoft.com/office/drawing/2014/main" id="{FE2C29D9-E0AA-42D5-BC0A-E8E668E5B9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6" name="Text Box 62">
          <a:extLst>
            <a:ext uri="{FF2B5EF4-FFF2-40B4-BE49-F238E27FC236}">
              <a16:creationId xmlns:a16="http://schemas.microsoft.com/office/drawing/2014/main" id="{D2ECFA22-0783-4A97-A528-1F90A27E61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7" name="Text Box 63">
          <a:extLst>
            <a:ext uri="{FF2B5EF4-FFF2-40B4-BE49-F238E27FC236}">
              <a16:creationId xmlns:a16="http://schemas.microsoft.com/office/drawing/2014/main" id="{6C9390D8-021B-44FD-8FAF-E4572C8DA2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8" name="Text Box 64">
          <a:extLst>
            <a:ext uri="{FF2B5EF4-FFF2-40B4-BE49-F238E27FC236}">
              <a16:creationId xmlns:a16="http://schemas.microsoft.com/office/drawing/2014/main" id="{6A4E1BEF-CDB4-4267-8B25-2F0175ED3B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49" name="Text Box 66">
          <a:extLst>
            <a:ext uri="{FF2B5EF4-FFF2-40B4-BE49-F238E27FC236}">
              <a16:creationId xmlns:a16="http://schemas.microsoft.com/office/drawing/2014/main" id="{167B32B3-7330-4E3B-B5AB-8BCA413AA3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0" name="Text Box 67">
          <a:extLst>
            <a:ext uri="{FF2B5EF4-FFF2-40B4-BE49-F238E27FC236}">
              <a16:creationId xmlns:a16="http://schemas.microsoft.com/office/drawing/2014/main" id="{0C75DB29-85B5-4747-85CC-15F6196E60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1" name="Text Box 68">
          <a:extLst>
            <a:ext uri="{FF2B5EF4-FFF2-40B4-BE49-F238E27FC236}">
              <a16:creationId xmlns:a16="http://schemas.microsoft.com/office/drawing/2014/main" id="{249C18BC-1565-4F08-AAFC-EB2F200489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2" name="Text Box 69">
          <a:extLst>
            <a:ext uri="{FF2B5EF4-FFF2-40B4-BE49-F238E27FC236}">
              <a16:creationId xmlns:a16="http://schemas.microsoft.com/office/drawing/2014/main" id="{8F315F38-13D6-43EE-9682-A9C527252F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3" name="Text Box 70">
          <a:extLst>
            <a:ext uri="{FF2B5EF4-FFF2-40B4-BE49-F238E27FC236}">
              <a16:creationId xmlns:a16="http://schemas.microsoft.com/office/drawing/2014/main" id="{490CD268-9B23-4EA5-9B35-61A4495AEC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4" name="Text Box 71">
          <a:extLst>
            <a:ext uri="{FF2B5EF4-FFF2-40B4-BE49-F238E27FC236}">
              <a16:creationId xmlns:a16="http://schemas.microsoft.com/office/drawing/2014/main" id="{90CBC340-F7B2-4D6E-9FCC-741225BFEC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5" name="Text Box 72">
          <a:extLst>
            <a:ext uri="{FF2B5EF4-FFF2-40B4-BE49-F238E27FC236}">
              <a16:creationId xmlns:a16="http://schemas.microsoft.com/office/drawing/2014/main" id="{5F8B147C-C890-4183-A096-4E6FBC0DDA3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6" name="Text Box 73">
          <a:extLst>
            <a:ext uri="{FF2B5EF4-FFF2-40B4-BE49-F238E27FC236}">
              <a16:creationId xmlns:a16="http://schemas.microsoft.com/office/drawing/2014/main" id="{AF8D25D1-7C8D-4C6D-81D5-97FC313C0E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7" name="Text Box 74">
          <a:extLst>
            <a:ext uri="{FF2B5EF4-FFF2-40B4-BE49-F238E27FC236}">
              <a16:creationId xmlns:a16="http://schemas.microsoft.com/office/drawing/2014/main" id="{758898CE-1D3D-4AAB-9353-8DFE799C46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8" name="Text Box 75">
          <a:extLst>
            <a:ext uri="{FF2B5EF4-FFF2-40B4-BE49-F238E27FC236}">
              <a16:creationId xmlns:a16="http://schemas.microsoft.com/office/drawing/2014/main" id="{5BB7D13D-9E6A-4167-ACDF-115F127ABB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59" name="Text Box 77">
          <a:extLst>
            <a:ext uri="{FF2B5EF4-FFF2-40B4-BE49-F238E27FC236}">
              <a16:creationId xmlns:a16="http://schemas.microsoft.com/office/drawing/2014/main" id="{DA156625-1997-4D9E-895A-3EDB7F37D5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0" name="Text Box 78">
          <a:extLst>
            <a:ext uri="{FF2B5EF4-FFF2-40B4-BE49-F238E27FC236}">
              <a16:creationId xmlns:a16="http://schemas.microsoft.com/office/drawing/2014/main" id="{E4100B1E-6B67-42E6-AFD2-78C1CF5900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1" name="Text Box 80">
          <a:extLst>
            <a:ext uri="{FF2B5EF4-FFF2-40B4-BE49-F238E27FC236}">
              <a16:creationId xmlns:a16="http://schemas.microsoft.com/office/drawing/2014/main" id="{1C9A6FBC-C463-4B6F-8A95-73CFB0AF77A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2" name="Text Box 81">
          <a:extLst>
            <a:ext uri="{FF2B5EF4-FFF2-40B4-BE49-F238E27FC236}">
              <a16:creationId xmlns:a16="http://schemas.microsoft.com/office/drawing/2014/main" id="{ADDCEBCE-8FA3-4286-AEF7-542F080811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3" name="Text Box 39">
          <a:extLst>
            <a:ext uri="{FF2B5EF4-FFF2-40B4-BE49-F238E27FC236}">
              <a16:creationId xmlns:a16="http://schemas.microsoft.com/office/drawing/2014/main" id="{5EA94B9B-B6B1-4F28-97B4-7902037AF4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4" name="Text Box 40">
          <a:extLst>
            <a:ext uri="{FF2B5EF4-FFF2-40B4-BE49-F238E27FC236}">
              <a16:creationId xmlns:a16="http://schemas.microsoft.com/office/drawing/2014/main" id="{ABBD5C2A-A058-481D-8980-82782CB579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5" name="Text Box 41">
          <a:extLst>
            <a:ext uri="{FF2B5EF4-FFF2-40B4-BE49-F238E27FC236}">
              <a16:creationId xmlns:a16="http://schemas.microsoft.com/office/drawing/2014/main" id="{17D07A0B-0B85-472C-A3E9-744BC83E14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6" name="Text Box 42">
          <a:extLst>
            <a:ext uri="{FF2B5EF4-FFF2-40B4-BE49-F238E27FC236}">
              <a16:creationId xmlns:a16="http://schemas.microsoft.com/office/drawing/2014/main" id="{774F45E6-BFC0-4322-968E-A7995CC5AF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7" name="Text Box 43">
          <a:extLst>
            <a:ext uri="{FF2B5EF4-FFF2-40B4-BE49-F238E27FC236}">
              <a16:creationId xmlns:a16="http://schemas.microsoft.com/office/drawing/2014/main" id="{C1DB980E-692D-4EA1-B424-9B4BCC757C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8" name="Text Box 44">
          <a:extLst>
            <a:ext uri="{FF2B5EF4-FFF2-40B4-BE49-F238E27FC236}">
              <a16:creationId xmlns:a16="http://schemas.microsoft.com/office/drawing/2014/main" id="{ABF5CD2A-B14B-4A52-B258-C18C11A06F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69" name="Text Box 45">
          <a:extLst>
            <a:ext uri="{FF2B5EF4-FFF2-40B4-BE49-F238E27FC236}">
              <a16:creationId xmlns:a16="http://schemas.microsoft.com/office/drawing/2014/main" id="{0BD09E2F-02F6-447C-9936-460BFA70F6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DD2D277D-97A5-49E7-8673-624E4DE7E0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1" name="Text Box 47">
          <a:extLst>
            <a:ext uri="{FF2B5EF4-FFF2-40B4-BE49-F238E27FC236}">
              <a16:creationId xmlns:a16="http://schemas.microsoft.com/office/drawing/2014/main" id="{F8A96ED7-DFAF-4688-A12B-D2A7373D96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2" name="Text Box 48">
          <a:extLst>
            <a:ext uri="{FF2B5EF4-FFF2-40B4-BE49-F238E27FC236}">
              <a16:creationId xmlns:a16="http://schemas.microsoft.com/office/drawing/2014/main" id="{91ECB4D4-57C0-4C0E-ACF7-47020A0FD2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3" name="Text Box 55">
          <a:extLst>
            <a:ext uri="{FF2B5EF4-FFF2-40B4-BE49-F238E27FC236}">
              <a16:creationId xmlns:a16="http://schemas.microsoft.com/office/drawing/2014/main" id="{27372F92-8187-4E63-9153-E6368C6A59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4" name="Text Box 56">
          <a:extLst>
            <a:ext uri="{FF2B5EF4-FFF2-40B4-BE49-F238E27FC236}">
              <a16:creationId xmlns:a16="http://schemas.microsoft.com/office/drawing/2014/main" id="{AD79989F-D04D-47D8-94D9-E071A9D6DE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5" name="Text Box 57">
          <a:extLst>
            <a:ext uri="{FF2B5EF4-FFF2-40B4-BE49-F238E27FC236}">
              <a16:creationId xmlns:a16="http://schemas.microsoft.com/office/drawing/2014/main" id="{AEC2476B-8FD0-4EAB-B8D0-1931EA6A46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6" name="Text Box 58">
          <a:extLst>
            <a:ext uri="{FF2B5EF4-FFF2-40B4-BE49-F238E27FC236}">
              <a16:creationId xmlns:a16="http://schemas.microsoft.com/office/drawing/2014/main" id="{3978FC19-B366-48F3-A8F2-DB29DF5573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7" name="Text Box 59">
          <a:extLst>
            <a:ext uri="{FF2B5EF4-FFF2-40B4-BE49-F238E27FC236}">
              <a16:creationId xmlns:a16="http://schemas.microsoft.com/office/drawing/2014/main" id="{E262FBC9-30C7-4FC2-98F1-738A352064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8" name="Text Box 60">
          <a:extLst>
            <a:ext uri="{FF2B5EF4-FFF2-40B4-BE49-F238E27FC236}">
              <a16:creationId xmlns:a16="http://schemas.microsoft.com/office/drawing/2014/main" id="{0C7F70E4-48B5-4809-97E0-5984513115F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79" name="Text Box 61">
          <a:extLst>
            <a:ext uri="{FF2B5EF4-FFF2-40B4-BE49-F238E27FC236}">
              <a16:creationId xmlns:a16="http://schemas.microsoft.com/office/drawing/2014/main" id="{37293CCC-B655-4AD8-93FA-0CD9501B92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0" name="Text Box 62">
          <a:extLst>
            <a:ext uri="{FF2B5EF4-FFF2-40B4-BE49-F238E27FC236}">
              <a16:creationId xmlns:a16="http://schemas.microsoft.com/office/drawing/2014/main" id="{F20D9D27-CA06-4D04-B94A-29F99F6066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1" name="Text Box 63">
          <a:extLst>
            <a:ext uri="{FF2B5EF4-FFF2-40B4-BE49-F238E27FC236}">
              <a16:creationId xmlns:a16="http://schemas.microsoft.com/office/drawing/2014/main" id="{6BC74E37-D8F5-4145-8E28-9211E021AC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2" name="Text Box 64">
          <a:extLst>
            <a:ext uri="{FF2B5EF4-FFF2-40B4-BE49-F238E27FC236}">
              <a16:creationId xmlns:a16="http://schemas.microsoft.com/office/drawing/2014/main" id="{572C717C-D9D9-4362-8EE1-9E8F340740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3" name="Text Box 66">
          <a:extLst>
            <a:ext uri="{FF2B5EF4-FFF2-40B4-BE49-F238E27FC236}">
              <a16:creationId xmlns:a16="http://schemas.microsoft.com/office/drawing/2014/main" id="{13C871E1-8F0E-40DC-BEB9-D2337C00CD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4" name="Text Box 67">
          <a:extLst>
            <a:ext uri="{FF2B5EF4-FFF2-40B4-BE49-F238E27FC236}">
              <a16:creationId xmlns:a16="http://schemas.microsoft.com/office/drawing/2014/main" id="{2576A6CD-4626-4449-AD02-43FDA7C0B2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5" name="Text Box 68">
          <a:extLst>
            <a:ext uri="{FF2B5EF4-FFF2-40B4-BE49-F238E27FC236}">
              <a16:creationId xmlns:a16="http://schemas.microsoft.com/office/drawing/2014/main" id="{B60913BE-1E94-4FE0-9560-C2CE9ED747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6" name="Text Box 69">
          <a:extLst>
            <a:ext uri="{FF2B5EF4-FFF2-40B4-BE49-F238E27FC236}">
              <a16:creationId xmlns:a16="http://schemas.microsoft.com/office/drawing/2014/main" id="{E829416B-C8B0-495F-BC54-486D8B16F5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7" name="Text Box 70">
          <a:extLst>
            <a:ext uri="{FF2B5EF4-FFF2-40B4-BE49-F238E27FC236}">
              <a16:creationId xmlns:a16="http://schemas.microsoft.com/office/drawing/2014/main" id="{4AF26D13-F252-438B-AA55-B3095819F1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8" name="Text Box 71">
          <a:extLst>
            <a:ext uri="{FF2B5EF4-FFF2-40B4-BE49-F238E27FC236}">
              <a16:creationId xmlns:a16="http://schemas.microsoft.com/office/drawing/2014/main" id="{001FE9B5-2E65-4B3F-89E1-F3279B49BDA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89" name="Text Box 72">
          <a:extLst>
            <a:ext uri="{FF2B5EF4-FFF2-40B4-BE49-F238E27FC236}">
              <a16:creationId xmlns:a16="http://schemas.microsoft.com/office/drawing/2014/main" id="{B24F2436-0452-48BB-9483-21241C27D5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0" name="Text Box 73">
          <a:extLst>
            <a:ext uri="{FF2B5EF4-FFF2-40B4-BE49-F238E27FC236}">
              <a16:creationId xmlns:a16="http://schemas.microsoft.com/office/drawing/2014/main" id="{A5CFE342-3E64-4C32-846F-E2FBF45E0C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1" name="Text Box 74">
          <a:extLst>
            <a:ext uri="{FF2B5EF4-FFF2-40B4-BE49-F238E27FC236}">
              <a16:creationId xmlns:a16="http://schemas.microsoft.com/office/drawing/2014/main" id="{302B31CA-0A45-40D1-8891-6DB3664DD0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2" name="Text Box 75">
          <a:extLst>
            <a:ext uri="{FF2B5EF4-FFF2-40B4-BE49-F238E27FC236}">
              <a16:creationId xmlns:a16="http://schemas.microsoft.com/office/drawing/2014/main" id="{8CA3F3BD-9544-4BBD-9289-343D76BDB4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3" name="Text Box 77">
          <a:extLst>
            <a:ext uri="{FF2B5EF4-FFF2-40B4-BE49-F238E27FC236}">
              <a16:creationId xmlns:a16="http://schemas.microsoft.com/office/drawing/2014/main" id="{90D0CF6C-2664-47BF-AE6E-E8F51B5372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4" name="Text Box 78">
          <a:extLst>
            <a:ext uri="{FF2B5EF4-FFF2-40B4-BE49-F238E27FC236}">
              <a16:creationId xmlns:a16="http://schemas.microsoft.com/office/drawing/2014/main" id="{41221804-5884-4014-8AA1-DC5FC2B38E6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5" name="Text Box 80">
          <a:extLst>
            <a:ext uri="{FF2B5EF4-FFF2-40B4-BE49-F238E27FC236}">
              <a16:creationId xmlns:a16="http://schemas.microsoft.com/office/drawing/2014/main" id="{BB96177D-46D5-4AB1-BDD4-2BE2A43BD3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6" name="Text Box 81">
          <a:extLst>
            <a:ext uri="{FF2B5EF4-FFF2-40B4-BE49-F238E27FC236}">
              <a16:creationId xmlns:a16="http://schemas.microsoft.com/office/drawing/2014/main" id="{C3EA40CE-528D-4A28-A1DC-D873CFDEC6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7" name="Text Box 39">
          <a:extLst>
            <a:ext uri="{FF2B5EF4-FFF2-40B4-BE49-F238E27FC236}">
              <a16:creationId xmlns:a16="http://schemas.microsoft.com/office/drawing/2014/main" id="{64F51466-144B-40BB-8DD8-E1C3280CA3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8" name="Text Box 40">
          <a:extLst>
            <a:ext uri="{FF2B5EF4-FFF2-40B4-BE49-F238E27FC236}">
              <a16:creationId xmlns:a16="http://schemas.microsoft.com/office/drawing/2014/main" id="{7BFD95A4-2617-4655-A084-95EE8614C6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299" name="Text Box 41">
          <a:extLst>
            <a:ext uri="{FF2B5EF4-FFF2-40B4-BE49-F238E27FC236}">
              <a16:creationId xmlns:a16="http://schemas.microsoft.com/office/drawing/2014/main" id="{0A7BD5BC-8E22-4C1A-ADFA-98FAF37B8E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0" name="Text Box 42">
          <a:extLst>
            <a:ext uri="{FF2B5EF4-FFF2-40B4-BE49-F238E27FC236}">
              <a16:creationId xmlns:a16="http://schemas.microsoft.com/office/drawing/2014/main" id="{5D573675-6150-4789-817D-9B2AC7E4F1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1" name="Text Box 43">
          <a:extLst>
            <a:ext uri="{FF2B5EF4-FFF2-40B4-BE49-F238E27FC236}">
              <a16:creationId xmlns:a16="http://schemas.microsoft.com/office/drawing/2014/main" id="{AE258CD9-7E3D-4C2A-B9F6-B90B27A903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2" name="Text Box 44">
          <a:extLst>
            <a:ext uri="{FF2B5EF4-FFF2-40B4-BE49-F238E27FC236}">
              <a16:creationId xmlns:a16="http://schemas.microsoft.com/office/drawing/2014/main" id="{23A8C791-7411-4B43-9914-4EA30A059D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3" name="Text Box 45">
          <a:extLst>
            <a:ext uri="{FF2B5EF4-FFF2-40B4-BE49-F238E27FC236}">
              <a16:creationId xmlns:a16="http://schemas.microsoft.com/office/drawing/2014/main" id="{036E4C01-917E-4FBC-A685-E08EDBA08F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4" name="Text Box 46">
          <a:extLst>
            <a:ext uri="{FF2B5EF4-FFF2-40B4-BE49-F238E27FC236}">
              <a16:creationId xmlns:a16="http://schemas.microsoft.com/office/drawing/2014/main" id="{FA837CF8-CF09-4DB5-830A-293F1461EA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5" name="Text Box 47">
          <a:extLst>
            <a:ext uri="{FF2B5EF4-FFF2-40B4-BE49-F238E27FC236}">
              <a16:creationId xmlns:a16="http://schemas.microsoft.com/office/drawing/2014/main" id="{5254CBC2-4B2D-4024-BD56-F1BB6460CF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6" name="Text Box 48">
          <a:extLst>
            <a:ext uri="{FF2B5EF4-FFF2-40B4-BE49-F238E27FC236}">
              <a16:creationId xmlns:a16="http://schemas.microsoft.com/office/drawing/2014/main" id="{A7D935B9-7396-4620-A543-5DC07FC9CD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7" name="Text Box 55">
          <a:extLst>
            <a:ext uri="{FF2B5EF4-FFF2-40B4-BE49-F238E27FC236}">
              <a16:creationId xmlns:a16="http://schemas.microsoft.com/office/drawing/2014/main" id="{8062DA9A-60B0-4896-AE03-F38C12E8BB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8" name="Text Box 56">
          <a:extLst>
            <a:ext uri="{FF2B5EF4-FFF2-40B4-BE49-F238E27FC236}">
              <a16:creationId xmlns:a16="http://schemas.microsoft.com/office/drawing/2014/main" id="{6B5EAF46-C893-48BE-8A9D-1F1A02FEAE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09" name="Text Box 57">
          <a:extLst>
            <a:ext uri="{FF2B5EF4-FFF2-40B4-BE49-F238E27FC236}">
              <a16:creationId xmlns:a16="http://schemas.microsoft.com/office/drawing/2014/main" id="{DFB28738-10FE-40C2-92EC-AAAD5C70EBF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0" name="Text Box 58">
          <a:extLst>
            <a:ext uri="{FF2B5EF4-FFF2-40B4-BE49-F238E27FC236}">
              <a16:creationId xmlns:a16="http://schemas.microsoft.com/office/drawing/2014/main" id="{F04D2738-3129-4F40-9A2E-077DB9097C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1" name="Text Box 59">
          <a:extLst>
            <a:ext uri="{FF2B5EF4-FFF2-40B4-BE49-F238E27FC236}">
              <a16:creationId xmlns:a16="http://schemas.microsoft.com/office/drawing/2014/main" id="{16BD5556-6C04-4BA7-A5E5-D1D991DB6A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2" name="Text Box 60">
          <a:extLst>
            <a:ext uri="{FF2B5EF4-FFF2-40B4-BE49-F238E27FC236}">
              <a16:creationId xmlns:a16="http://schemas.microsoft.com/office/drawing/2014/main" id="{89527A0E-8C75-4D3C-BE45-2AE7685FFE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3" name="Text Box 61">
          <a:extLst>
            <a:ext uri="{FF2B5EF4-FFF2-40B4-BE49-F238E27FC236}">
              <a16:creationId xmlns:a16="http://schemas.microsoft.com/office/drawing/2014/main" id="{836D0DD9-B088-4AB7-81EC-3433BD1F60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4" name="Text Box 62">
          <a:extLst>
            <a:ext uri="{FF2B5EF4-FFF2-40B4-BE49-F238E27FC236}">
              <a16:creationId xmlns:a16="http://schemas.microsoft.com/office/drawing/2014/main" id="{1FDC0FB8-4313-463F-80D2-6B1FF5C8C1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5" name="Text Box 63">
          <a:extLst>
            <a:ext uri="{FF2B5EF4-FFF2-40B4-BE49-F238E27FC236}">
              <a16:creationId xmlns:a16="http://schemas.microsoft.com/office/drawing/2014/main" id="{15FD4707-5155-4490-830C-4FCC1E4BF4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6" name="Text Box 64">
          <a:extLst>
            <a:ext uri="{FF2B5EF4-FFF2-40B4-BE49-F238E27FC236}">
              <a16:creationId xmlns:a16="http://schemas.microsoft.com/office/drawing/2014/main" id="{BB1C5562-517B-4E90-AF82-2E23BFFE02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7" name="Text Box 66">
          <a:extLst>
            <a:ext uri="{FF2B5EF4-FFF2-40B4-BE49-F238E27FC236}">
              <a16:creationId xmlns:a16="http://schemas.microsoft.com/office/drawing/2014/main" id="{DDACA3DC-AC28-4453-A94D-05A5490BC2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8" name="Text Box 67">
          <a:extLst>
            <a:ext uri="{FF2B5EF4-FFF2-40B4-BE49-F238E27FC236}">
              <a16:creationId xmlns:a16="http://schemas.microsoft.com/office/drawing/2014/main" id="{C12D12D1-F741-486F-B484-597002BF74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19" name="Text Box 68">
          <a:extLst>
            <a:ext uri="{FF2B5EF4-FFF2-40B4-BE49-F238E27FC236}">
              <a16:creationId xmlns:a16="http://schemas.microsoft.com/office/drawing/2014/main" id="{C08835C9-7839-40F5-B054-36E83207C96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0" name="Text Box 69">
          <a:extLst>
            <a:ext uri="{FF2B5EF4-FFF2-40B4-BE49-F238E27FC236}">
              <a16:creationId xmlns:a16="http://schemas.microsoft.com/office/drawing/2014/main" id="{96AEBFEB-8328-4039-9EB7-03B25A30FD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1" name="Text Box 70">
          <a:extLst>
            <a:ext uri="{FF2B5EF4-FFF2-40B4-BE49-F238E27FC236}">
              <a16:creationId xmlns:a16="http://schemas.microsoft.com/office/drawing/2014/main" id="{9B4B5781-B700-4ED3-8B99-610FC08C954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2" name="Text Box 71">
          <a:extLst>
            <a:ext uri="{FF2B5EF4-FFF2-40B4-BE49-F238E27FC236}">
              <a16:creationId xmlns:a16="http://schemas.microsoft.com/office/drawing/2014/main" id="{3046DA73-C50E-4F03-B637-546413061F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3" name="Text Box 72">
          <a:extLst>
            <a:ext uri="{FF2B5EF4-FFF2-40B4-BE49-F238E27FC236}">
              <a16:creationId xmlns:a16="http://schemas.microsoft.com/office/drawing/2014/main" id="{5B7E94AD-1606-4558-9082-CA330018BF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4" name="Text Box 73">
          <a:extLst>
            <a:ext uri="{FF2B5EF4-FFF2-40B4-BE49-F238E27FC236}">
              <a16:creationId xmlns:a16="http://schemas.microsoft.com/office/drawing/2014/main" id="{97709C0A-ECA2-4587-B5D6-0CD2A85C42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5" name="Text Box 74">
          <a:extLst>
            <a:ext uri="{FF2B5EF4-FFF2-40B4-BE49-F238E27FC236}">
              <a16:creationId xmlns:a16="http://schemas.microsoft.com/office/drawing/2014/main" id="{CDA86ADB-40BC-4D6F-B7A8-ABCB93ABAB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6" name="Text Box 75">
          <a:extLst>
            <a:ext uri="{FF2B5EF4-FFF2-40B4-BE49-F238E27FC236}">
              <a16:creationId xmlns:a16="http://schemas.microsoft.com/office/drawing/2014/main" id="{38C6B090-75C9-4606-A8F3-6DEFCC50D2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7" name="Text Box 77">
          <a:extLst>
            <a:ext uri="{FF2B5EF4-FFF2-40B4-BE49-F238E27FC236}">
              <a16:creationId xmlns:a16="http://schemas.microsoft.com/office/drawing/2014/main" id="{A508758C-F586-448D-B359-2251D5B3B6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8" name="Text Box 78">
          <a:extLst>
            <a:ext uri="{FF2B5EF4-FFF2-40B4-BE49-F238E27FC236}">
              <a16:creationId xmlns:a16="http://schemas.microsoft.com/office/drawing/2014/main" id="{E2BF1736-B3E2-408D-8452-EFC2AC1BAC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29" name="Text Box 80">
          <a:extLst>
            <a:ext uri="{FF2B5EF4-FFF2-40B4-BE49-F238E27FC236}">
              <a16:creationId xmlns:a16="http://schemas.microsoft.com/office/drawing/2014/main" id="{09340F3D-9AAF-47E2-8E8C-AB8026BF59E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0" name="Text Box 8">
          <a:extLst>
            <a:ext uri="{FF2B5EF4-FFF2-40B4-BE49-F238E27FC236}">
              <a16:creationId xmlns:a16="http://schemas.microsoft.com/office/drawing/2014/main" id="{80E73E33-29FE-4527-8542-FF5D060CE4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23A5BDBB-CEED-4447-9912-1AA4AADB44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2" name="Text Box 10">
          <a:extLst>
            <a:ext uri="{FF2B5EF4-FFF2-40B4-BE49-F238E27FC236}">
              <a16:creationId xmlns:a16="http://schemas.microsoft.com/office/drawing/2014/main" id="{3D24E3B3-B0BE-44CC-9E3A-1CA87FB18A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3" name="Text Box 11">
          <a:extLst>
            <a:ext uri="{FF2B5EF4-FFF2-40B4-BE49-F238E27FC236}">
              <a16:creationId xmlns:a16="http://schemas.microsoft.com/office/drawing/2014/main" id="{8E7F319A-EFC7-4C2E-A376-E93A32960B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4" name="Text Box 12">
          <a:extLst>
            <a:ext uri="{FF2B5EF4-FFF2-40B4-BE49-F238E27FC236}">
              <a16:creationId xmlns:a16="http://schemas.microsoft.com/office/drawing/2014/main" id="{401CB66B-D4CD-4176-90D6-F99A58896C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5" name="Text Box 49">
          <a:extLst>
            <a:ext uri="{FF2B5EF4-FFF2-40B4-BE49-F238E27FC236}">
              <a16:creationId xmlns:a16="http://schemas.microsoft.com/office/drawing/2014/main" id="{14808611-D78E-4954-9E9A-4786312E77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6" name="Text Box 50">
          <a:extLst>
            <a:ext uri="{FF2B5EF4-FFF2-40B4-BE49-F238E27FC236}">
              <a16:creationId xmlns:a16="http://schemas.microsoft.com/office/drawing/2014/main" id="{A14C42BA-F5CB-443C-889B-AD753A88ED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7" name="Text Box 52">
          <a:extLst>
            <a:ext uri="{FF2B5EF4-FFF2-40B4-BE49-F238E27FC236}">
              <a16:creationId xmlns:a16="http://schemas.microsoft.com/office/drawing/2014/main" id="{EBBD6D47-6114-4EC4-9C9B-DF47D01514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8" name="Text Box 53">
          <a:extLst>
            <a:ext uri="{FF2B5EF4-FFF2-40B4-BE49-F238E27FC236}">
              <a16:creationId xmlns:a16="http://schemas.microsoft.com/office/drawing/2014/main" id="{FDC70790-2361-4A70-8971-36C3B0C905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39" name="Text Box 39">
          <a:extLst>
            <a:ext uri="{FF2B5EF4-FFF2-40B4-BE49-F238E27FC236}">
              <a16:creationId xmlns:a16="http://schemas.microsoft.com/office/drawing/2014/main" id="{D5CE9343-E7DE-40EF-826C-4E8472B79BD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0" name="Text Box 40">
          <a:extLst>
            <a:ext uri="{FF2B5EF4-FFF2-40B4-BE49-F238E27FC236}">
              <a16:creationId xmlns:a16="http://schemas.microsoft.com/office/drawing/2014/main" id="{BC91E7FF-6218-48D5-ABEE-147E964D15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1" name="Text Box 41">
          <a:extLst>
            <a:ext uri="{FF2B5EF4-FFF2-40B4-BE49-F238E27FC236}">
              <a16:creationId xmlns:a16="http://schemas.microsoft.com/office/drawing/2014/main" id="{A7AF6D8B-C22A-44C9-ADFE-F2F14CF29E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2" name="Text Box 42">
          <a:extLst>
            <a:ext uri="{FF2B5EF4-FFF2-40B4-BE49-F238E27FC236}">
              <a16:creationId xmlns:a16="http://schemas.microsoft.com/office/drawing/2014/main" id="{9F2D68C2-34FC-4FA1-A7AC-D148220295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3" name="Text Box 43">
          <a:extLst>
            <a:ext uri="{FF2B5EF4-FFF2-40B4-BE49-F238E27FC236}">
              <a16:creationId xmlns:a16="http://schemas.microsoft.com/office/drawing/2014/main" id="{FD7AF2DB-33E3-423E-9921-E9FB53A972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4" name="Text Box 44">
          <a:extLst>
            <a:ext uri="{FF2B5EF4-FFF2-40B4-BE49-F238E27FC236}">
              <a16:creationId xmlns:a16="http://schemas.microsoft.com/office/drawing/2014/main" id="{A953FC60-ED33-45F5-8620-3528D325F9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5" name="Text Box 45">
          <a:extLst>
            <a:ext uri="{FF2B5EF4-FFF2-40B4-BE49-F238E27FC236}">
              <a16:creationId xmlns:a16="http://schemas.microsoft.com/office/drawing/2014/main" id="{4F69B184-C867-44FF-AA78-5B7BEFDAD4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6" name="Text Box 46">
          <a:extLst>
            <a:ext uri="{FF2B5EF4-FFF2-40B4-BE49-F238E27FC236}">
              <a16:creationId xmlns:a16="http://schemas.microsoft.com/office/drawing/2014/main" id="{2574AB93-C467-4BCD-A9D7-E035A59F17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7" name="Text Box 47">
          <a:extLst>
            <a:ext uri="{FF2B5EF4-FFF2-40B4-BE49-F238E27FC236}">
              <a16:creationId xmlns:a16="http://schemas.microsoft.com/office/drawing/2014/main" id="{577F88F4-2CDE-43D7-BE9A-7DFCA2B49C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8" name="Text Box 48">
          <a:extLst>
            <a:ext uri="{FF2B5EF4-FFF2-40B4-BE49-F238E27FC236}">
              <a16:creationId xmlns:a16="http://schemas.microsoft.com/office/drawing/2014/main" id="{08D52DC2-4FBB-4C7C-BD88-E2228518F7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49" name="Text Box 55">
          <a:extLst>
            <a:ext uri="{FF2B5EF4-FFF2-40B4-BE49-F238E27FC236}">
              <a16:creationId xmlns:a16="http://schemas.microsoft.com/office/drawing/2014/main" id="{BF522961-94DB-4203-AC47-913CD7E785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0" name="Text Box 56">
          <a:extLst>
            <a:ext uri="{FF2B5EF4-FFF2-40B4-BE49-F238E27FC236}">
              <a16:creationId xmlns:a16="http://schemas.microsoft.com/office/drawing/2014/main" id="{F6EC6F61-EBAF-4F10-A07D-7F9E4C6FAD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1" name="Text Box 57">
          <a:extLst>
            <a:ext uri="{FF2B5EF4-FFF2-40B4-BE49-F238E27FC236}">
              <a16:creationId xmlns:a16="http://schemas.microsoft.com/office/drawing/2014/main" id="{FF31CA3D-9448-4E9B-B3E6-55F2AF6BC2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2" name="Text Box 58">
          <a:extLst>
            <a:ext uri="{FF2B5EF4-FFF2-40B4-BE49-F238E27FC236}">
              <a16:creationId xmlns:a16="http://schemas.microsoft.com/office/drawing/2014/main" id="{DC6F0308-453A-4570-937B-7BA4641955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3" name="Text Box 59">
          <a:extLst>
            <a:ext uri="{FF2B5EF4-FFF2-40B4-BE49-F238E27FC236}">
              <a16:creationId xmlns:a16="http://schemas.microsoft.com/office/drawing/2014/main" id="{6A273F16-6144-4AFA-851A-307C6DF094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4" name="Text Box 60">
          <a:extLst>
            <a:ext uri="{FF2B5EF4-FFF2-40B4-BE49-F238E27FC236}">
              <a16:creationId xmlns:a16="http://schemas.microsoft.com/office/drawing/2014/main" id="{C15794C2-6DE1-46F7-B81B-058B37190A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5" name="Text Box 61">
          <a:extLst>
            <a:ext uri="{FF2B5EF4-FFF2-40B4-BE49-F238E27FC236}">
              <a16:creationId xmlns:a16="http://schemas.microsoft.com/office/drawing/2014/main" id="{A73F8E5A-9C54-422B-B8B0-C5DDA9A676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6" name="Text Box 62">
          <a:extLst>
            <a:ext uri="{FF2B5EF4-FFF2-40B4-BE49-F238E27FC236}">
              <a16:creationId xmlns:a16="http://schemas.microsoft.com/office/drawing/2014/main" id="{ED71E930-BFA9-4E53-A01D-C68B69502F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7" name="Text Box 63">
          <a:extLst>
            <a:ext uri="{FF2B5EF4-FFF2-40B4-BE49-F238E27FC236}">
              <a16:creationId xmlns:a16="http://schemas.microsoft.com/office/drawing/2014/main" id="{7D9C6DE4-06BD-4FA8-BC51-38C2CFEBC8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8" name="Text Box 64">
          <a:extLst>
            <a:ext uri="{FF2B5EF4-FFF2-40B4-BE49-F238E27FC236}">
              <a16:creationId xmlns:a16="http://schemas.microsoft.com/office/drawing/2014/main" id="{8B7F6688-8050-4020-AE90-54F2AE1E0F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59" name="Text Box 66">
          <a:extLst>
            <a:ext uri="{FF2B5EF4-FFF2-40B4-BE49-F238E27FC236}">
              <a16:creationId xmlns:a16="http://schemas.microsoft.com/office/drawing/2014/main" id="{CCDB4FE8-03E2-494F-8E14-25857B5AFE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0" name="Text Box 67">
          <a:extLst>
            <a:ext uri="{FF2B5EF4-FFF2-40B4-BE49-F238E27FC236}">
              <a16:creationId xmlns:a16="http://schemas.microsoft.com/office/drawing/2014/main" id="{500C8A16-803B-40BB-923E-6723CC57F1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1" name="Text Box 68">
          <a:extLst>
            <a:ext uri="{FF2B5EF4-FFF2-40B4-BE49-F238E27FC236}">
              <a16:creationId xmlns:a16="http://schemas.microsoft.com/office/drawing/2014/main" id="{0EFF1E10-444D-4711-98EE-D357ED5B468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2" name="Text Box 69">
          <a:extLst>
            <a:ext uri="{FF2B5EF4-FFF2-40B4-BE49-F238E27FC236}">
              <a16:creationId xmlns:a16="http://schemas.microsoft.com/office/drawing/2014/main" id="{23574FBB-7350-4AE9-BAC3-579C2335CE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3" name="Text Box 70">
          <a:extLst>
            <a:ext uri="{FF2B5EF4-FFF2-40B4-BE49-F238E27FC236}">
              <a16:creationId xmlns:a16="http://schemas.microsoft.com/office/drawing/2014/main" id="{A2D58807-570C-4E4A-B274-CE9CEC5411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4" name="Text Box 71">
          <a:extLst>
            <a:ext uri="{FF2B5EF4-FFF2-40B4-BE49-F238E27FC236}">
              <a16:creationId xmlns:a16="http://schemas.microsoft.com/office/drawing/2014/main" id="{E1981476-1A13-4ADB-B52D-BF4874ACCA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5" name="Text Box 72">
          <a:extLst>
            <a:ext uri="{FF2B5EF4-FFF2-40B4-BE49-F238E27FC236}">
              <a16:creationId xmlns:a16="http://schemas.microsoft.com/office/drawing/2014/main" id="{64B279D1-09FB-4F2B-866C-2DD1CFF502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6" name="Text Box 73">
          <a:extLst>
            <a:ext uri="{FF2B5EF4-FFF2-40B4-BE49-F238E27FC236}">
              <a16:creationId xmlns:a16="http://schemas.microsoft.com/office/drawing/2014/main" id="{D91D23AE-EED7-4140-BB2C-2E91AEAB0A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7" name="Text Box 74">
          <a:extLst>
            <a:ext uri="{FF2B5EF4-FFF2-40B4-BE49-F238E27FC236}">
              <a16:creationId xmlns:a16="http://schemas.microsoft.com/office/drawing/2014/main" id="{0480D07F-E3A9-4D0B-A784-50D622D8A8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8" name="Text Box 75">
          <a:extLst>
            <a:ext uri="{FF2B5EF4-FFF2-40B4-BE49-F238E27FC236}">
              <a16:creationId xmlns:a16="http://schemas.microsoft.com/office/drawing/2014/main" id="{590B5245-8CB9-4033-AF8A-874D6E0086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69" name="Text Box 77">
          <a:extLst>
            <a:ext uri="{FF2B5EF4-FFF2-40B4-BE49-F238E27FC236}">
              <a16:creationId xmlns:a16="http://schemas.microsoft.com/office/drawing/2014/main" id="{501F4AA1-2856-4D57-A5AC-67F0528CE1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0" name="Text Box 78">
          <a:extLst>
            <a:ext uri="{FF2B5EF4-FFF2-40B4-BE49-F238E27FC236}">
              <a16:creationId xmlns:a16="http://schemas.microsoft.com/office/drawing/2014/main" id="{216321A8-04EC-4D83-9A3B-1F9EA78708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1" name="Text Box 80">
          <a:extLst>
            <a:ext uri="{FF2B5EF4-FFF2-40B4-BE49-F238E27FC236}">
              <a16:creationId xmlns:a16="http://schemas.microsoft.com/office/drawing/2014/main" id="{C77E6192-C483-42C5-98EE-710B45AF1F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2" name="Text Box 81">
          <a:extLst>
            <a:ext uri="{FF2B5EF4-FFF2-40B4-BE49-F238E27FC236}">
              <a16:creationId xmlns:a16="http://schemas.microsoft.com/office/drawing/2014/main" id="{B3355995-E915-4DC2-8F67-ACC5314D61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3" name="Text Box 39">
          <a:extLst>
            <a:ext uri="{FF2B5EF4-FFF2-40B4-BE49-F238E27FC236}">
              <a16:creationId xmlns:a16="http://schemas.microsoft.com/office/drawing/2014/main" id="{05726DDF-7FAB-4BA5-8FB5-7FB0FAC50D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4" name="Text Box 40">
          <a:extLst>
            <a:ext uri="{FF2B5EF4-FFF2-40B4-BE49-F238E27FC236}">
              <a16:creationId xmlns:a16="http://schemas.microsoft.com/office/drawing/2014/main" id="{760B04C6-CAC9-4D60-8FB0-A3B0F8FBF4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5" name="Text Box 41">
          <a:extLst>
            <a:ext uri="{FF2B5EF4-FFF2-40B4-BE49-F238E27FC236}">
              <a16:creationId xmlns:a16="http://schemas.microsoft.com/office/drawing/2014/main" id="{9D27E7FE-A710-48FA-B5C3-6E42739DC0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6" name="Text Box 42">
          <a:extLst>
            <a:ext uri="{FF2B5EF4-FFF2-40B4-BE49-F238E27FC236}">
              <a16:creationId xmlns:a16="http://schemas.microsoft.com/office/drawing/2014/main" id="{CE89ED4E-5011-44C6-81A5-E484D62C68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7" name="Text Box 43">
          <a:extLst>
            <a:ext uri="{FF2B5EF4-FFF2-40B4-BE49-F238E27FC236}">
              <a16:creationId xmlns:a16="http://schemas.microsoft.com/office/drawing/2014/main" id="{2A6AEB4D-42AE-4989-B034-D1CF48105F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8" name="Text Box 44">
          <a:extLst>
            <a:ext uri="{FF2B5EF4-FFF2-40B4-BE49-F238E27FC236}">
              <a16:creationId xmlns:a16="http://schemas.microsoft.com/office/drawing/2014/main" id="{4DB481B4-7E0F-44BA-A674-4F6FDB82C0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79" name="Text Box 45">
          <a:extLst>
            <a:ext uri="{FF2B5EF4-FFF2-40B4-BE49-F238E27FC236}">
              <a16:creationId xmlns:a16="http://schemas.microsoft.com/office/drawing/2014/main" id="{ABFCE4B3-59BB-447E-B748-1E5AA3B226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0" name="Text Box 46">
          <a:extLst>
            <a:ext uri="{FF2B5EF4-FFF2-40B4-BE49-F238E27FC236}">
              <a16:creationId xmlns:a16="http://schemas.microsoft.com/office/drawing/2014/main" id="{0898C268-8C8D-459B-8BD6-D63102B81D6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1" name="Text Box 47">
          <a:extLst>
            <a:ext uri="{FF2B5EF4-FFF2-40B4-BE49-F238E27FC236}">
              <a16:creationId xmlns:a16="http://schemas.microsoft.com/office/drawing/2014/main" id="{E014CEDB-9721-48FE-965B-5E23D5600D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2" name="Text Box 48">
          <a:extLst>
            <a:ext uri="{FF2B5EF4-FFF2-40B4-BE49-F238E27FC236}">
              <a16:creationId xmlns:a16="http://schemas.microsoft.com/office/drawing/2014/main" id="{98D1E16A-13AC-4870-9E24-962E6BE8C1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3" name="Text Box 55">
          <a:extLst>
            <a:ext uri="{FF2B5EF4-FFF2-40B4-BE49-F238E27FC236}">
              <a16:creationId xmlns:a16="http://schemas.microsoft.com/office/drawing/2014/main" id="{808463D4-776C-4520-BF6C-24D9C68655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4" name="Text Box 56">
          <a:extLst>
            <a:ext uri="{FF2B5EF4-FFF2-40B4-BE49-F238E27FC236}">
              <a16:creationId xmlns:a16="http://schemas.microsoft.com/office/drawing/2014/main" id="{07DCF0B6-7CCF-4B16-A9F4-0B5BC4E725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5" name="Text Box 57">
          <a:extLst>
            <a:ext uri="{FF2B5EF4-FFF2-40B4-BE49-F238E27FC236}">
              <a16:creationId xmlns:a16="http://schemas.microsoft.com/office/drawing/2014/main" id="{687E0428-0BD1-4326-90B7-440A17AF67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6" name="Text Box 58">
          <a:extLst>
            <a:ext uri="{FF2B5EF4-FFF2-40B4-BE49-F238E27FC236}">
              <a16:creationId xmlns:a16="http://schemas.microsoft.com/office/drawing/2014/main" id="{CEB479DE-3612-4C64-995F-76404F8027E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D74F23DE-4277-41A7-84E8-D6735D314B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8" name="Text Box 60">
          <a:extLst>
            <a:ext uri="{FF2B5EF4-FFF2-40B4-BE49-F238E27FC236}">
              <a16:creationId xmlns:a16="http://schemas.microsoft.com/office/drawing/2014/main" id="{C3E9D01E-60F7-4BFF-BF2E-FB512966DE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89" name="Text Box 61">
          <a:extLst>
            <a:ext uri="{FF2B5EF4-FFF2-40B4-BE49-F238E27FC236}">
              <a16:creationId xmlns:a16="http://schemas.microsoft.com/office/drawing/2014/main" id="{B2681454-E548-40BE-8B1B-9852C204D6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0" name="Text Box 62">
          <a:extLst>
            <a:ext uri="{FF2B5EF4-FFF2-40B4-BE49-F238E27FC236}">
              <a16:creationId xmlns:a16="http://schemas.microsoft.com/office/drawing/2014/main" id="{23DCB568-DF43-48D9-8163-73917857D1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1" name="Text Box 63">
          <a:extLst>
            <a:ext uri="{FF2B5EF4-FFF2-40B4-BE49-F238E27FC236}">
              <a16:creationId xmlns:a16="http://schemas.microsoft.com/office/drawing/2014/main" id="{40B0A3D0-0E57-4034-BAF3-35709E7D8B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2" name="Text Box 64">
          <a:extLst>
            <a:ext uri="{FF2B5EF4-FFF2-40B4-BE49-F238E27FC236}">
              <a16:creationId xmlns:a16="http://schemas.microsoft.com/office/drawing/2014/main" id="{4A5DCC91-CB9D-40D3-9CD2-505635DE15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3" name="Text Box 66">
          <a:extLst>
            <a:ext uri="{FF2B5EF4-FFF2-40B4-BE49-F238E27FC236}">
              <a16:creationId xmlns:a16="http://schemas.microsoft.com/office/drawing/2014/main" id="{BEA4F9C0-7AF1-40BD-8D7A-AD7BAA2C53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4" name="Text Box 67">
          <a:extLst>
            <a:ext uri="{FF2B5EF4-FFF2-40B4-BE49-F238E27FC236}">
              <a16:creationId xmlns:a16="http://schemas.microsoft.com/office/drawing/2014/main" id="{0F074D99-3B86-45E4-9AEE-F4203BA7A1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5" name="Text Box 68">
          <a:extLst>
            <a:ext uri="{FF2B5EF4-FFF2-40B4-BE49-F238E27FC236}">
              <a16:creationId xmlns:a16="http://schemas.microsoft.com/office/drawing/2014/main" id="{6A97E747-26F2-4313-8563-F671BE51CB7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6" name="Text Box 69">
          <a:extLst>
            <a:ext uri="{FF2B5EF4-FFF2-40B4-BE49-F238E27FC236}">
              <a16:creationId xmlns:a16="http://schemas.microsoft.com/office/drawing/2014/main" id="{E24CC732-E71D-4936-9748-E54F7CB754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7" name="Text Box 70">
          <a:extLst>
            <a:ext uri="{FF2B5EF4-FFF2-40B4-BE49-F238E27FC236}">
              <a16:creationId xmlns:a16="http://schemas.microsoft.com/office/drawing/2014/main" id="{37369F8D-BFF0-400E-8CEE-A63979F4D15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8" name="Text Box 71">
          <a:extLst>
            <a:ext uri="{FF2B5EF4-FFF2-40B4-BE49-F238E27FC236}">
              <a16:creationId xmlns:a16="http://schemas.microsoft.com/office/drawing/2014/main" id="{36FEC748-C389-4A84-B821-6422ACA5703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399" name="Text Box 72">
          <a:extLst>
            <a:ext uri="{FF2B5EF4-FFF2-40B4-BE49-F238E27FC236}">
              <a16:creationId xmlns:a16="http://schemas.microsoft.com/office/drawing/2014/main" id="{7728D7C3-07C1-48AB-9818-A195A6F5BC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0" name="Text Box 73">
          <a:extLst>
            <a:ext uri="{FF2B5EF4-FFF2-40B4-BE49-F238E27FC236}">
              <a16:creationId xmlns:a16="http://schemas.microsoft.com/office/drawing/2014/main" id="{FA9507A6-8403-4087-AB30-9672BE4737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1" name="Text Box 74">
          <a:extLst>
            <a:ext uri="{FF2B5EF4-FFF2-40B4-BE49-F238E27FC236}">
              <a16:creationId xmlns:a16="http://schemas.microsoft.com/office/drawing/2014/main" id="{47ED8B4B-83A9-4212-964F-E014BB0C1B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2" name="Text Box 75">
          <a:extLst>
            <a:ext uri="{FF2B5EF4-FFF2-40B4-BE49-F238E27FC236}">
              <a16:creationId xmlns:a16="http://schemas.microsoft.com/office/drawing/2014/main" id="{CBFC0E16-4669-48CF-A4DC-0E0BB36268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3" name="Text Box 77">
          <a:extLst>
            <a:ext uri="{FF2B5EF4-FFF2-40B4-BE49-F238E27FC236}">
              <a16:creationId xmlns:a16="http://schemas.microsoft.com/office/drawing/2014/main" id="{17F1A47C-FA81-4BB9-BDE2-D9A1EB83BB6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4" name="Text Box 78">
          <a:extLst>
            <a:ext uri="{FF2B5EF4-FFF2-40B4-BE49-F238E27FC236}">
              <a16:creationId xmlns:a16="http://schemas.microsoft.com/office/drawing/2014/main" id="{BAF23868-C84E-4FD2-BB72-780AB784A2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5" name="Text Box 80">
          <a:extLst>
            <a:ext uri="{FF2B5EF4-FFF2-40B4-BE49-F238E27FC236}">
              <a16:creationId xmlns:a16="http://schemas.microsoft.com/office/drawing/2014/main" id="{5453DCC8-B599-4B06-9B04-92759B1269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6" name="Text Box 81">
          <a:extLst>
            <a:ext uri="{FF2B5EF4-FFF2-40B4-BE49-F238E27FC236}">
              <a16:creationId xmlns:a16="http://schemas.microsoft.com/office/drawing/2014/main" id="{DA893D60-7BF5-4D62-8A7E-449F6F7C2B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7" name="Text Box 39">
          <a:extLst>
            <a:ext uri="{FF2B5EF4-FFF2-40B4-BE49-F238E27FC236}">
              <a16:creationId xmlns:a16="http://schemas.microsoft.com/office/drawing/2014/main" id="{93FE4970-C681-48E9-ABC2-82E9F2E0C1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8" name="Text Box 40">
          <a:extLst>
            <a:ext uri="{FF2B5EF4-FFF2-40B4-BE49-F238E27FC236}">
              <a16:creationId xmlns:a16="http://schemas.microsoft.com/office/drawing/2014/main" id="{72FE2364-5330-4945-88A9-74B6034431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09" name="Text Box 41">
          <a:extLst>
            <a:ext uri="{FF2B5EF4-FFF2-40B4-BE49-F238E27FC236}">
              <a16:creationId xmlns:a16="http://schemas.microsoft.com/office/drawing/2014/main" id="{99FDB078-DF11-43A7-97DD-3F43A53F88D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0" name="Text Box 42">
          <a:extLst>
            <a:ext uri="{FF2B5EF4-FFF2-40B4-BE49-F238E27FC236}">
              <a16:creationId xmlns:a16="http://schemas.microsoft.com/office/drawing/2014/main" id="{9CD0431E-CCD1-4ABE-BA02-2FABEAE07E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1" name="Text Box 43">
          <a:extLst>
            <a:ext uri="{FF2B5EF4-FFF2-40B4-BE49-F238E27FC236}">
              <a16:creationId xmlns:a16="http://schemas.microsoft.com/office/drawing/2014/main" id="{FA8A7624-92C0-4D99-A3A9-BE618EFF255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2" name="Text Box 44">
          <a:extLst>
            <a:ext uri="{FF2B5EF4-FFF2-40B4-BE49-F238E27FC236}">
              <a16:creationId xmlns:a16="http://schemas.microsoft.com/office/drawing/2014/main" id="{C965EEC3-628D-4D57-B88E-271C337270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3" name="Text Box 45">
          <a:extLst>
            <a:ext uri="{FF2B5EF4-FFF2-40B4-BE49-F238E27FC236}">
              <a16:creationId xmlns:a16="http://schemas.microsoft.com/office/drawing/2014/main" id="{EA203819-54B6-4A89-A85B-5254878FC2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4" name="Text Box 46">
          <a:extLst>
            <a:ext uri="{FF2B5EF4-FFF2-40B4-BE49-F238E27FC236}">
              <a16:creationId xmlns:a16="http://schemas.microsoft.com/office/drawing/2014/main" id="{DA225D52-187A-447D-B91B-BD266781DC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5" name="Text Box 47">
          <a:extLst>
            <a:ext uri="{FF2B5EF4-FFF2-40B4-BE49-F238E27FC236}">
              <a16:creationId xmlns:a16="http://schemas.microsoft.com/office/drawing/2014/main" id="{8DBE5E77-1EE0-48CB-BDE7-C66242983B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6" name="Text Box 48">
          <a:extLst>
            <a:ext uri="{FF2B5EF4-FFF2-40B4-BE49-F238E27FC236}">
              <a16:creationId xmlns:a16="http://schemas.microsoft.com/office/drawing/2014/main" id="{B4EEC2CC-98D2-4C43-A4F0-A0DE9F3D3D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7" name="Text Box 55">
          <a:extLst>
            <a:ext uri="{FF2B5EF4-FFF2-40B4-BE49-F238E27FC236}">
              <a16:creationId xmlns:a16="http://schemas.microsoft.com/office/drawing/2014/main" id="{C44E564B-2A03-42DA-8752-D2F6FA8BCC9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8" name="Text Box 56">
          <a:extLst>
            <a:ext uri="{FF2B5EF4-FFF2-40B4-BE49-F238E27FC236}">
              <a16:creationId xmlns:a16="http://schemas.microsoft.com/office/drawing/2014/main" id="{F88C7762-367C-4DE8-AAB8-AA43ACDE4D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19" name="Text Box 57">
          <a:extLst>
            <a:ext uri="{FF2B5EF4-FFF2-40B4-BE49-F238E27FC236}">
              <a16:creationId xmlns:a16="http://schemas.microsoft.com/office/drawing/2014/main" id="{32012A25-D79D-458D-A8F6-12DC43FB36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0" name="Text Box 58">
          <a:extLst>
            <a:ext uri="{FF2B5EF4-FFF2-40B4-BE49-F238E27FC236}">
              <a16:creationId xmlns:a16="http://schemas.microsoft.com/office/drawing/2014/main" id="{A39090F4-C513-4A15-A5D8-BC268E45706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1" name="Text Box 59">
          <a:extLst>
            <a:ext uri="{FF2B5EF4-FFF2-40B4-BE49-F238E27FC236}">
              <a16:creationId xmlns:a16="http://schemas.microsoft.com/office/drawing/2014/main" id="{AB1A692D-07B9-4275-AF1C-958FE0F97D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2" name="Text Box 60">
          <a:extLst>
            <a:ext uri="{FF2B5EF4-FFF2-40B4-BE49-F238E27FC236}">
              <a16:creationId xmlns:a16="http://schemas.microsoft.com/office/drawing/2014/main" id="{8192582E-9C47-4ED5-AB36-90709736DB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3" name="Text Box 61">
          <a:extLst>
            <a:ext uri="{FF2B5EF4-FFF2-40B4-BE49-F238E27FC236}">
              <a16:creationId xmlns:a16="http://schemas.microsoft.com/office/drawing/2014/main" id="{DA66DEA7-D8E8-4440-B424-426A5C7823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4" name="Text Box 62">
          <a:extLst>
            <a:ext uri="{FF2B5EF4-FFF2-40B4-BE49-F238E27FC236}">
              <a16:creationId xmlns:a16="http://schemas.microsoft.com/office/drawing/2014/main" id="{7E06A79A-0E7D-4055-8402-C056E8E41F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5" name="Text Box 63">
          <a:extLst>
            <a:ext uri="{FF2B5EF4-FFF2-40B4-BE49-F238E27FC236}">
              <a16:creationId xmlns:a16="http://schemas.microsoft.com/office/drawing/2014/main" id="{0A821A9B-2018-4703-9DF8-877721D9DD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6" name="Text Box 64">
          <a:extLst>
            <a:ext uri="{FF2B5EF4-FFF2-40B4-BE49-F238E27FC236}">
              <a16:creationId xmlns:a16="http://schemas.microsoft.com/office/drawing/2014/main" id="{5FFBF5E3-C627-427A-9E17-124692E366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7" name="Text Box 66">
          <a:extLst>
            <a:ext uri="{FF2B5EF4-FFF2-40B4-BE49-F238E27FC236}">
              <a16:creationId xmlns:a16="http://schemas.microsoft.com/office/drawing/2014/main" id="{B39C4D5D-51D9-4F7D-8F38-92D7AD98AA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8" name="Text Box 67">
          <a:extLst>
            <a:ext uri="{FF2B5EF4-FFF2-40B4-BE49-F238E27FC236}">
              <a16:creationId xmlns:a16="http://schemas.microsoft.com/office/drawing/2014/main" id="{CFD0ED0E-0C93-4F04-B20F-64474D6A7D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6AA29973-F322-41DB-B479-90E4CD23056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AEF9E235-0D3B-483E-9703-8598D820C6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A8272918-9615-4103-8CF6-D28FA7FC079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3A379009-0895-4EB0-9333-0279503956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1DC7EC4D-894C-437F-A596-FC77B549F7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F4C3758C-3390-4AA1-AEDD-6F0DCDCDBEF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5" name="Text Box 74">
          <a:extLst>
            <a:ext uri="{FF2B5EF4-FFF2-40B4-BE49-F238E27FC236}">
              <a16:creationId xmlns:a16="http://schemas.microsoft.com/office/drawing/2014/main" id="{EF598C1A-B4D9-4B7A-B35D-02C9397942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6" name="Text Box 75">
          <a:extLst>
            <a:ext uri="{FF2B5EF4-FFF2-40B4-BE49-F238E27FC236}">
              <a16:creationId xmlns:a16="http://schemas.microsoft.com/office/drawing/2014/main" id="{67625BC8-DFF3-411E-B2C6-6DA69EAE2C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7" name="Text Box 77">
          <a:extLst>
            <a:ext uri="{FF2B5EF4-FFF2-40B4-BE49-F238E27FC236}">
              <a16:creationId xmlns:a16="http://schemas.microsoft.com/office/drawing/2014/main" id="{A283CF31-F861-4DEF-8500-1625E1B1C87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8" name="Text Box 78">
          <a:extLst>
            <a:ext uri="{FF2B5EF4-FFF2-40B4-BE49-F238E27FC236}">
              <a16:creationId xmlns:a16="http://schemas.microsoft.com/office/drawing/2014/main" id="{03690E5E-8ED8-40BB-9799-916376E774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39" name="Text Box 80">
          <a:extLst>
            <a:ext uri="{FF2B5EF4-FFF2-40B4-BE49-F238E27FC236}">
              <a16:creationId xmlns:a16="http://schemas.microsoft.com/office/drawing/2014/main" id="{BDCEE6D9-EE4E-4EF8-82C8-316F32AD84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0" name="Text Box 81">
          <a:extLst>
            <a:ext uri="{FF2B5EF4-FFF2-40B4-BE49-F238E27FC236}">
              <a16:creationId xmlns:a16="http://schemas.microsoft.com/office/drawing/2014/main" id="{3F5CCE61-29BE-43C4-895E-F97E071A1D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347AB2B7-CD95-4EF8-99AF-C87275D619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7611B8D3-C100-4856-B098-8B8E591448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C2E85B5E-8EC1-42A6-8434-3A7001786C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154115F2-7061-4155-9707-2360A51399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D3523369-96D3-4C34-AF96-BC50E537D2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6" name="Text Box 8">
          <a:extLst>
            <a:ext uri="{FF2B5EF4-FFF2-40B4-BE49-F238E27FC236}">
              <a16:creationId xmlns:a16="http://schemas.microsoft.com/office/drawing/2014/main" id="{93B1C167-C1D5-4B50-BE8A-649D707322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E98F25B8-306B-4242-86B1-3AED2F8FB8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C9836AB5-A3A2-4FF1-954B-0B128C7B6D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BD5BAF43-BC79-418A-B1B3-515B5E89B7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D8DB24AE-9D73-4525-B6CF-939F5A6B06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1" name="Text Box 49">
          <a:extLst>
            <a:ext uri="{FF2B5EF4-FFF2-40B4-BE49-F238E27FC236}">
              <a16:creationId xmlns:a16="http://schemas.microsoft.com/office/drawing/2014/main" id="{5CD07D67-E878-4C86-91ED-3E4CC557D6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2" name="Text Box 50">
          <a:extLst>
            <a:ext uri="{FF2B5EF4-FFF2-40B4-BE49-F238E27FC236}">
              <a16:creationId xmlns:a16="http://schemas.microsoft.com/office/drawing/2014/main" id="{83BC3279-1523-4E09-A520-89F30E70A5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3" name="Text Box 52">
          <a:extLst>
            <a:ext uri="{FF2B5EF4-FFF2-40B4-BE49-F238E27FC236}">
              <a16:creationId xmlns:a16="http://schemas.microsoft.com/office/drawing/2014/main" id="{C4EC1CC3-B827-4D92-9F32-7A38AC1AF3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4" name="Text Box 53">
          <a:extLst>
            <a:ext uri="{FF2B5EF4-FFF2-40B4-BE49-F238E27FC236}">
              <a16:creationId xmlns:a16="http://schemas.microsoft.com/office/drawing/2014/main" id="{0B7B0EDF-481B-45D2-AEBA-0320A83C97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E6D13AFE-137C-4624-AD18-0D15D89ED78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9B49C3CB-AF80-4723-B922-B8079C6085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7" name="Text Box 5">
          <a:extLst>
            <a:ext uri="{FF2B5EF4-FFF2-40B4-BE49-F238E27FC236}">
              <a16:creationId xmlns:a16="http://schemas.microsoft.com/office/drawing/2014/main" id="{67CAC92A-CB8A-4875-B23D-DE8B39DA47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8" name="Text Box 6">
          <a:extLst>
            <a:ext uri="{FF2B5EF4-FFF2-40B4-BE49-F238E27FC236}">
              <a16:creationId xmlns:a16="http://schemas.microsoft.com/office/drawing/2014/main" id="{7B2137D0-C258-465A-88FB-DD1560BC2A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B0CD23BE-FF25-4DAD-8403-01032692FC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0" name="Text Box 8">
          <a:extLst>
            <a:ext uri="{FF2B5EF4-FFF2-40B4-BE49-F238E27FC236}">
              <a16:creationId xmlns:a16="http://schemas.microsoft.com/office/drawing/2014/main" id="{E3139E2D-98E3-42EB-B46E-6BEA587835D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18314ECE-6626-419A-A200-2F7D1F62BA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9B49CBF2-7F51-482E-AD36-078EFFA699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95585DE4-A3D4-449B-B17F-972836C9AF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4" name="Text Box 12">
          <a:extLst>
            <a:ext uri="{FF2B5EF4-FFF2-40B4-BE49-F238E27FC236}">
              <a16:creationId xmlns:a16="http://schemas.microsoft.com/office/drawing/2014/main" id="{A91C3A27-EAC8-45B8-A048-7193E2ADB4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5" name="Text Box 39">
          <a:extLst>
            <a:ext uri="{FF2B5EF4-FFF2-40B4-BE49-F238E27FC236}">
              <a16:creationId xmlns:a16="http://schemas.microsoft.com/office/drawing/2014/main" id="{2F03426C-BD88-46CA-9C0A-798C7A835E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6" name="Text Box 40">
          <a:extLst>
            <a:ext uri="{FF2B5EF4-FFF2-40B4-BE49-F238E27FC236}">
              <a16:creationId xmlns:a16="http://schemas.microsoft.com/office/drawing/2014/main" id="{2800ACA8-D7A5-4F20-B586-47AF61464B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7" name="Text Box 41">
          <a:extLst>
            <a:ext uri="{FF2B5EF4-FFF2-40B4-BE49-F238E27FC236}">
              <a16:creationId xmlns:a16="http://schemas.microsoft.com/office/drawing/2014/main" id="{29BB744C-AF8A-4998-95AC-01584C8A49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8" name="Text Box 42">
          <a:extLst>
            <a:ext uri="{FF2B5EF4-FFF2-40B4-BE49-F238E27FC236}">
              <a16:creationId xmlns:a16="http://schemas.microsoft.com/office/drawing/2014/main" id="{67F04ECD-044E-4109-B519-9952FAC87E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69" name="Text Box 43">
          <a:extLst>
            <a:ext uri="{FF2B5EF4-FFF2-40B4-BE49-F238E27FC236}">
              <a16:creationId xmlns:a16="http://schemas.microsoft.com/office/drawing/2014/main" id="{0E1A6E8A-3657-4FF7-985A-3DDEB2CF8E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0" name="Text Box 44">
          <a:extLst>
            <a:ext uri="{FF2B5EF4-FFF2-40B4-BE49-F238E27FC236}">
              <a16:creationId xmlns:a16="http://schemas.microsoft.com/office/drawing/2014/main" id="{64D73E6C-4E2A-4618-AE2C-11E712DDB8D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1" name="Text Box 45">
          <a:extLst>
            <a:ext uri="{FF2B5EF4-FFF2-40B4-BE49-F238E27FC236}">
              <a16:creationId xmlns:a16="http://schemas.microsoft.com/office/drawing/2014/main" id="{C631531D-A616-4844-87D1-E6465D451B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0E21F380-9756-4787-8E04-BD93A60DD6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3" name="Text Box 47">
          <a:extLst>
            <a:ext uri="{FF2B5EF4-FFF2-40B4-BE49-F238E27FC236}">
              <a16:creationId xmlns:a16="http://schemas.microsoft.com/office/drawing/2014/main" id="{BCB13326-6B60-430D-A7F0-2626CF424A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4" name="Text Box 48">
          <a:extLst>
            <a:ext uri="{FF2B5EF4-FFF2-40B4-BE49-F238E27FC236}">
              <a16:creationId xmlns:a16="http://schemas.microsoft.com/office/drawing/2014/main" id="{3B591E13-773B-4478-8187-A0E4C6745E3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5" name="Text Box 49">
          <a:extLst>
            <a:ext uri="{FF2B5EF4-FFF2-40B4-BE49-F238E27FC236}">
              <a16:creationId xmlns:a16="http://schemas.microsoft.com/office/drawing/2014/main" id="{8A54CFFB-5B71-4391-88C2-AB86DD3AF50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6" name="Text Box 50">
          <a:extLst>
            <a:ext uri="{FF2B5EF4-FFF2-40B4-BE49-F238E27FC236}">
              <a16:creationId xmlns:a16="http://schemas.microsoft.com/office/drawing/2014/main" id="{AC8990C7-018E-478A-8EF1-C27067FBF4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7" name="Text Box 52">
          <a:extLst>
            <a:ext uri="{FF2B5EF4-FFF2-40B4-BE49-F238E27FC236}">
              <a16:creationId xmlns:a16="http://schemas.microsoft.com/office/drawing/2014/main" id="{45A28427-4D61-446C-81BB-C324D15B01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8" name="Text Box 53">
          <a:extLst>
            <a:ext uri="{FF2B5EF4-FFF2-40B4-BE49-F238E27FC236}">
              <a16:creationId xmlns:a16="http://schemas.microsoft.com/office/drawing/2014/main" id="{FA64CEF6-F320-48EE-B91E-31DD63594E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79" name="Text Box 55">
          <a:extLst>
            <a:ext uri="{FF2B5EF4-FFF2-40B4-BE49-F238E27FC236}">
              <a16:creationId xmlns:a16="http://schemas.microsoft.com/office/drawing/2014/main" id="{C98E58B0-1B27-49C3-8BB5-72ABAD7E926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0" name="Text Box 56">
          <a:extLst>
            <a:ext uri="{FF2B5EF4-FFF2-40B4-BE49-F238E27FC236}">
              <a16:creationId xmlns:a16="http://schemas.microsoft.com/office/drawing/2014/main" id="{26AC0CF3-792A-40FA-85D7-3E73352854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1" name="Text Box 57">
          <a:extLst>
            <a:ext uri="{FF2B5EF4-FFF2-40B4-BE49-F238E27FC236}">
              <a16:creationId xmlns:a16="http://schemas.microsoft.com/office/drawing/2014/main" id="{D7D35660-F31A-4880-8798-6767FB8E89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2" name="Text Box 58">
          <a:extLst>
            <a:ext uri="{FF2B5EF4-FFF2-40B4-BE49-F238E27FC236}">
              <a16:creationId xmlns:a16="http://schemas.microsoft.com/office/drawing/2014/main" id="{A31B20E4-77A6-4974-8EB0-D865E3262F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3" name="Text Box 59">
          <a:extLst>
            <a:ext uri="{FF2B5EF4-FFF2-40B4-BE49-F238E27FC236}">
              <a16:creationId xmlns:a16="http://schemas.microsoft.com/office/drawing/2014/main" id="{D56A7C12-280E-4B34-8C55-0E09462E124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4" name="Text Box 60">
          <a:extLst>
            <a:ext uri="{FF2B5EF4-FFF2-40B4-BE49-F238E27FC236}">
              <a16:creationId xmlns:a16="http://schemas.microsoft.com/office/drawing/2014/main" id="{C97FE3EA-D7AB-4B55-896B-1ADDAA299A7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5" name="Text Box 61">
          <a:extLst>
            <a:ext uri="{FF2B5EF4-FFF2-40B4-BE49-F238E27FC236}">
              <a16:creationId xmlns:a16="http://schemas.microsoft.com/office/drawing/2014/main" id="{DCDC04C8-32EB-4116-A429-CE6625A071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6" name="Text Box 62">
          <a:extLst>
            <a:ext uri="{FF2B5EF4-FFF2-40B4-BE49-F238E27FC236}">
              <a16:creationId xmlns:a16="http://schemas.microsoft.com/office/drawing/2014/main" id="{32A6E733-8031-4976-8257-02BD940BBDD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7" name="Text Box 63">
          <a:extLst>
            <a:ext uri="{FF2B5EF4-FFF2-40B4-BE49-F238E27FC236}">
              <a16:creationId xmlns:a16="http://schemas.microsoft.com/office/drawing/2014/main" id="{159D8F53-FCD0-4259-B622-3D568BB4E7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8" name="Text Box 64">
          <a:extLst>
            <a:ext uri="{FF2B5EF4-FFF2-40B4-BE49-F238E27FC236}">
              <a16:creationId xmlns:a16="http://schemas.microsoft.com/office/drawing/2014/main" id="{37218421-36B1-4F6E-95B5-3C39CFB208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89" name="Text Box 66">
          <a:extLst>
            <a:ext uri="{FF2B5EF4-FFF2-40B4-BE49-F238E27FC236}">
              <a16:creationId xmlns:a16="http://schemas.microsoft.com/office/drawing/2014/main" id="{A909A420-8BC3-4BF7-8D1F-C990F8D7C2C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0" name="Text Box 67">
          <a:extLst>
            <a:ext uri="{FF2B5EF4-FFF2-40B4-BE49-F238E27FC236}">
              <a16:creationId xmlns:a16="http://schemas.microsoft.com/office/drawing/2014/main" id="{7CEF63CE-CECC-4377-866C-A7E857177D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1" name="Text Box 68">
          <a:extLst>
            <a:ext uri="{FF2B5EF4-FFF2-40B4-BE49-F238E27FC236}">
              <a16:creationId xmlns:a16="http://schemas.microsoft.com/office/drawing/2014/main" id="{7CE2346B-C495-45E1-8FE3-BDC491765A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2" name="Text Box 69">
          <a:extLst>
            <a:ext uri="{FF2B5EF4-FFF2-40B4-BE49-F238E27FC236}">
              <a16:creationId xmlns:a16="http://schemas.microsoft.com/office/drawing/2014/main" id="{1B7E7480-BB90-4EC7-B3CA-9762F6BAB3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3" name="Text Box 70">
          <a:extLst>
            <a:ext uri="{FF2B5EF4-FFF2-40B4-BE49-F238E27FC236}">
              <a16:creationId xmlns:a16="http://schemas.microsoft.com/office/drawing/2014/main" id="{4608A1FB-B5AA-44B3-AC78-9154658C940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4" name="Text Box 71">
          <a:extLst>
            <a:ext uri="{FF2B5EF4-FFF2-40B4-BE49-F238E27FC236}">
              <a16:creationId xmlns:a16="http://schemas.microsoft.com/office/drawing/2014/main" id="{91CB3553-F8D4-435E-A749-7DBA158848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5" name="Text Box 72">
          <a:extLst>
            <a:ext uri="{FF2B5EF4-FFF2-40B4-BE49-F238E27FC236}">
              <a16:creationId xmlns:a16="http://schemas.microsoft.com/office/drawing/2014/main" id="{C8DFC7A2-753F-4ECB-9CC9-A16BA18A72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6" name="Text Box 73">
          <a:extLst>
            <a:ext uri="{FF2B5EF4-FFF2-40B4-BE49-F238E27FC236}">
              <a16:creationId xmlns:a16="http://schemas.microsoft.com/office/drawing/2014/main" id="{6631C7AA-C7F4-41D0-BD19-952CAAC1AA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7" name="Text Box 74">
          <a:extLst>
            <a:ext uri="{FF2B5EF4-FFF2-40B4-BE49-F238E27FC236}">
              <a16:creationId xmlns:a16="http://schemas.microsoft.com/office/drawing/2014/main" id="{11DD7B06-4E3F-45AF-9C92-56FFA8FEBE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8" name="Text Box 75">
          <a:extLst>
            <a:ext uri="{FF2B5EF4-FFF2-40B4-BE49-F238E27FC236}">
              <a16:creationId xmlns:a16="http://schemas.microsoft.com/office/drawing/2014/main" id="{AC1FFCB9-9D19-48AF-B61F-A99242657D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499" name="Text Box 77">
          <a:extLst>
            <a:ext uri="{FF2B5EF4-FFF2-40B4-BE49-F238E27FC236}">
              <a16:creationId xmlns:a16="http://schemas.microsoft.com/office/drawing/2014/main" id="{C795AAA3-8AF3-4B60-9E3B-BE62F7D5F6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0" name="Text Box 78">
          <a:extLst>
            <a:ext uri="{FF2B5EF4-FFF2-40B4-BE49-F238E27FC236}">
              <a16:creationId xmlns:a16="http://schemas.microsoft.com/office/drawing/2014/main" id="{6F335DCF-1E37-4C0B-8F88-F6DB333734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1" name="Text Box 80">
          <a:extLst>
            <a:ext uri="{FF2B5EF4-FFF2-40B4-BE49-F238E27FC236}">
              <a16:creationId xmlns:a16="http://schemas.microsoft.com/office/drawing/2014/main" id="{BE32B729-DD5A-413D-A670-1690E671BF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2" name="Text Box 81">
          <a:extLst>
            <a:ext uri="{FF2B5EF4-FFF2-40B4-BE49-F238E27FC236}">
              <a16:creationId xmlns:a16="http://schemas.microsoft.com/office/drawing/2014/main" id="{EE030365-743C-4C51-A90A-B7A4B7397C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3" name="Text Box 39">
          <a:extLst>
            <a:ext uri="{FF2B5EF4-FFF2-40B4-BE49-F238E27FC236}">
              <a16:creationId xmlns:a16="http://schemas.microsoft.com/office/drawing/2014/main" id="{4344A62F-E445-49E2-B0CA-C531449DF62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4" name="Text Box 40">
          <a:extLst>
            <a:ext uri="{FF2B5EF4-FFF2-40B4-BE49-F238E27FC236}">
              <a16:creationId xmlns:a16="http://schemas.microsoft.com/office/drawing/2014/main" id="{83032B8E-B128-4E3A-8F38-F3082948DB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5" name="Text Box 41">
          <a:extLst>
            <a:ext uri="{FF2B5EF4-FFF2-40B4-BE49-F238E27FC236}">
              <a16:creationId xmlns:a16="http://schemas.microsoft.com/office/drawing/2014/main" id="{EEB3C01B-3745-4C2C-BB29-1493A1F206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6" name="Text Box 42">
          <a:extLst>
            <a:ext uri="{FF2B5EF4-FFF2-40B4-BE49-F238E27FC236}">
              <a16:creationId xmlns:a16="http://schemas.microsoft.com/office/drawing/2014/main" id="{2A4BB683-162A-42F3-91E0-AE85875DAB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7" name="Text Box 43">
          <a:extLst>
            <a:ext uri="{FF2B5EF4-FFF2-40B4-BE49-F238E27FC236}">
              <a16:creationId xmlns:a16="http://schemas.microsoft.com/office/drawing/2014/main" id="{190FD3D1-AAC0-4A79-A34E-57F449AEDE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8" name="Text Box 44">
          <a:extLst>
            <a:ext uri="{FF2B5EF4-FFF2-40B4-BE49-F238E27FC236}">
              <a16:creationId xmlns:a16="http://schemas.microsoft.com/office/drawing/2014/main" id="{E175B22A-01C9-40F8-9071-63EEB6DC61B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09" name="Text Box 45">
          <a:extLst>
            <a:ext uri="{FF2B5EF4-FFF2-40B4-BE49-F238E27FC236}">
              <a16:creationId xmlns:a16="http://schemas.microsoft.com/office/drawing/2014/main" id="{F633EE4B-2682-4361-BE54-AC0D42C05D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79A7E1CD-9E04-4F04-B6C6-9FAF303C5E3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1" name="Text Box 47">
          <a:extLst>
            <a:ext uri="{FF2B5EF4-FFF2-40B4-BE49-F238E27FC236}">
              <a16:creationId xmlns:a16="http://schemas.microsoft.com/office/drawing/2014/main" id="{E7D1CCB6-EE05-44EB-AE33-E70118E282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2" name="Text Box 48">
          <a:extLst>
            <a:ext uri="{FF2B5EF4-FFF2-40B4-BE49-F238E27FC236}">
              <a16:creationId xmlns:a16="http://schemas.microsoft.com/office/drawing/2014/main" id="{8EB1537F-FC6E-48A0-A510-7C6D80A6E1C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3" name="Text Box 55">
          <a:extLst>
            <a:ext uri="{FF2B5EF4-FFF2-40B4-BE49-F238E27FC236}">
              <a16:creationId xmlns:a16="http://schemas.microsoft.com/office/drawing/2014/main" id="{DE0970C7-4CD6-4A43-A5CB-EAB94DDADC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4" name="Text Box 56">
          <a:extLst>
            <a:ext uri="{FF2B5EF4-FFF2-40B4-BE49-F238E27FC236}">
              <a16:creationId xmlns:a16="http://schemas.microsoft.com/office/drawing/2014/main" id="{6C71D373-3233-42F5-9591-9F1823DC158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5" name="Text Box 57">
          <a:extLst>
            <a:ext uri="{FF2B5EF4-FFF2-40B4-BE49-F238E27FC236}">
              <a16:creationId xmlns:a16="http://schemas.microsoft.com/office/drawing/2014/main" id="{7D567CCC-A521-4EF9-9B4E-8E28A90A66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6" name="Text Box 58">
          <a:extLst>
            <a:ext uri="{FF2B5EF4-FFF2-40B4-BE49-F238E27FC236}">
              <a16:creationId xmlns:a16="http://schemas.microsoft.com/office/drawing/2014/main" id="{7485EB80-A463-4E8A-9FD5-9AF9848614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7" name="Text Box 59">
          <a:extLst>
            <a:ext uri="{FF2B5EF4-FFF2-40B4-BE49-F238E27FC236}">
              <a16:creationId xmlns:a16="http://schemas.microsoft.com/office/drawing/2014/main" id="{589F2446-CBC5-4A26-9BE8-45C14C9867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8" name="Text Box 60">
          <a:extLst>
            <a:ext uri="{FF2B5EF4-FFF2-40B4-BE49-F238E27FC236}">
              <a16:creationId xmlns:a16="http://schemas.microsoft.com/office/drawing/2014/main" id="{9DCA4C38-EB39-435D-B8A0-BE93403C86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19" name="Text Box 61">
          <a:extLst>
            <a:ext uri="{FF2B5EF4-FFF2-40B4-BE49-F238E27FC236}">
              <a16:creationId xmlns:a16="http://schemas.microsoft.com/office/drawing/2014/main" id="{6848B652-D2A2-482B-AF1A-A50E2A8254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0" name="Text Box 62">
          <a:extLst>
            <a:ext uri="{FF2B5EF4-FFF2-40B4-BE49-F238E27FC236}">
              <a16:creationId xmlns:a16="http://schemas.microsoft.com/office/drawing/2014/main" id="{24EFA644-EB27-4C7C-B721-2A2B20CBCB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9F772DED-99C6-4A97-9449-130DD853C6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2" name="Text Box 64">
          <a:extLst>
            <a:ext uri="{FF2B5EF4-FFF2-40B4-BE49-F238E27FC236}">
              <a16:creationId xmlns:a16="http://schemas.microsoft.com/office/drawing/2014/main" id="{1392B140-2B68-4AEB-9004-E3DB85036B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3" name="Text Box 66">
          <a:extLst>
            <a:ext uri="{FF2B5EF4-FFF2-40B4-BE49-F238E27FC236}">
              <a16:creationId xmlns:a16="http://schemas.microsoft.com/office/drawing/2014/main" id="{A8EB19A0-EA2F-4D85-9944-087C9BD260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4" name="Text Box 67">
          <a:extLst>
            <a:ext uri="{FF2B5EF4-FFF2-40B4-BE49-F238E27FC236}">
              <a16:creationId xmlns:a16="http://schemas.microsoft.com/office/drawing/2014/main" id="{20B5D46D-541E-4AC9-BC87-9BB260E12D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5" name="Text Box 68">
          <a:extLst>
            <a:ext uri="{FF2B5EF4-FFF2-40B4-BE49-F238E27FC236}">
              <a16:creationId xmlns:a16="http://schemas.microsoft.com/office/drawing/2014/main" id="{B560324E-F8A9-4716-BFD3-D357DC2C001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6" name="Text Box 69">
          <a:extLst>
            <a:ext uri="{FF2B5EF4-FFF2-40B4-BE49-F238E27FC236}">
              <a16:creationId xmlns:a16="http://schemas.microsoft.com/office/drawing/2014/main" id="{13AD0E7B-2E95-4D90-B053-1DDAF52B53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7" name="Text Box 70">
          <a:extLst>
            <a:ext uri="{FF2B5EF4-FFF2-40B4-BE49-F238E27FC236}">
              <a16:creationId xmlns:a16="http://schemas.microsoft.com/office/drawing/2014/main" id="{139904EE-6569-4A22-AD06-CA0A2072EE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8" name="Text Box 71">
          <a:extLst>
            <a:ext uri="{FF2B5EF4-FFF2-40B4-BE49-F238E27FC236}">
              <a16:creationId xmlns:a16="http://schemas.microsoft.com/office/drawing/2014/main" id="{1E78384B-9BD5-4D8E-8A9B-697C0832C3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29" name="Text Box 72">
          <a:extLst>
            <a:ext uri="{FF2B5EF4-FFF2-40B4-BE49-F238E27FC236}">
              <a16:creationId xmlns:a16="http://schemas.microsoft.com/office/drawing/2014/main" id="{C9581D47-0303-431B-96CF-0F42D39DFC6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0" name="Text Box 73">
          <a:extLst>
            <a:ext uri="{FF2B5EF4-FFF2-40B4-BE49-F238E27FC236}">
              <a16:creationId xmlns:a16="http://schemas.microsoft.com/office/drawing/2014/main" id="{00953491-B898-4D32-B026-52D3F27585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1" name="Text Box 74">
          <a:extLst>
            <a:ext uri="{FF2B5EF4-FFF2-40B4-BE49-F238E27FC236}">
              <a16:creationId xmlns:a16="http://schemas.microsoft.com/office/drawing/2014/main" id="{146DC1D1-6723-4A6E-BC0D-E395102EB2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2" name="Text Box 75">
          <a:extLst>
            <a:ext uri="{FF2B5EF4-FFF2-40B4-BE49-F238E27FC236}">
              <a16:creationId xmlns:a16="http://schemas.microsoft.com/office/drawing/2014/main" id="{9C126EDB-B61F-47A5-9B52-51D356B79F3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3" name="Text Box 77">
          <a:extLst>
            <a:ext uri="{FF2B5EF4-FFF2-40B4-BE49-F238E27FC236}">
              <a16:creationId xmlns:a16="http://schemas.microsoft.com/office/drawing/2014/main" id="{02311E5B-FEED-4E31-874A-FE74CF58D2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4" name="Text Box 78">
          <a:extLst>
            <a:ext uri="{FF2B5EF4-FFF2-40B4-BE49-F238E27FC236}">
              <a16:creationId xmlns:a16="http://schemas.microsoft.com/office/drawing/2014/main" id="{92B9E846-BB10-47D4-9DDA-A2EC907C7B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5" name="Text Box 80">
          <a:extLst>
            <a:ext uri="{FF2B5EF4-FFF2-40B4-BE49-F238E27FC236}">
              <a16:creationId xmlns:a16="http://schemas.microsoft.com/office/drawing/2014/main" id="{4F1DDA37-7CD5-4F24-B134-E9B74B70C64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6" name="Text Box 81">
          <a:extLst>
            <a:ext uri="{FF2B5EF4-FFF2-40B4-BE49-F238E27FC236}">
              <a16:creationId xmlns:a16="http://schemas.microsoft.com/office/drawing/2014/main" id="{D3A4FD80-1D9D-4282-B7C7-9B47A3F986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7" name="Text Box 39">
          <a:extLst>
            <a:ext uri="{FF2B5EF4-FFF2-40B4-BE49-F238E27FC236}">
              <a16:creationId xmlns:a16="http://schemas.microsoft.com/office/drawing/2014/main" id="{FE5F679B-E315-4AF0-8F90-6D21478F542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8" name="Text Box 40">
          <a:extLst>
            <a:ext uri="{FF2B5EF4-FFF2-40B4-BE49-F238E27FC236}">
              <a16:creationId xmlns:a16="http://schemas.microsoft.com/office/drawing/2014/main" id="{23376F2E-8F83-43C3-A08B-35D70A202D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39" name="Text Box 41">
          <a:extLst>
            <a:ext uri="{FF2B5EF4-FFF2-40B4-BE49-F238E27FC236}">
              <a16:creationId xmlns:a16="http://schemas.microsoft.com/office/drawing/2014/main" id="{C371BEA5-5B6F-4D82-A629-4C5F109E77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0" name="Text Box 42">
          <a:extLst>
            <a:ext uri="{FF2B5EF4-FFF2-40B4-BE49-F238E27FC236}">
              <a16:creationId xmlns:a16="http://schemas.microsoft.com/office/drawing/2014/main" id="{AE8990BE-F56A-4318-A3E2-9717ED7014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1" name="Text Box 43">
          <a:extLst>
            <a:ext uri="{FF2B5EF4-FFF2-40B4-BE49-F238E27FC236}">
              <a16:creationId xmlns:a16="http://schemas.microsoft.com/office/drawing/2014/main" id="{A60E9C44-97C8-49F5-8FC2-76B3ACA72C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3E67930F-52EA-4393-8C37-6C9833A192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3" name="Text Box 45">
          <a:extLst>
            <a:ext uri="{FF2B5EF4-FFF2-40B4-BE49-F238E27FC236}">
              <a16:creationId xmlns:a16="http://schemas.microsoft.com/office/drawing/2014/main" id="{C0316273-4C33-4E2D-A193-0000ABFFBC5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4" name="Text Box 46">
          <a:extLst>
            <a:ext uri="{FF2B5EF4-FFF2-40B4-BE49-F238E27FC236}">
              <a16:creationId xmlns:a16="http://schemas.microsoft.com/office/drawing/2014/main" id="{4A387190-2DDC-4676-8E79-15AC70B70E5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5" name="Text Box 47">
          <a:extLst>
            <a:ext uri="{FF2B5EF4-FFF2-40B4-BE49-F238E27FC236}">
              <a16:creationId xmlns:a16="http://schemas.microsoft.com/office/drawing/2014/main" id="{5B8A99DA-3376-4FC0-A3BE-FB7A485D7E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6" name="Text Box 48">
          <a:extLst>
            <a:ext uri="{FF2B5EF4-FFF2-40B4-BE49-F238E27FC236}">
              <a16:creationId xmlns:a16="http://schemas.microsoft.com/office/drawing/2014/main" id="{CA01433A-67AB-47DA-B267-6E8BBE9240A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7" name="Text Box 55">
          <a:extLst>
            <a:ext uri="{FF2B5EF4-FFF2-40B4-BE49-F238E27FC236}">
              <a16:creationId xmlns:a16="http://schemas.microsoft.com/office/drawing/2014/main" id="{8CAAC76D-47D9-4B19-8421-EB084113E6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8" name="Text Box 56">
          <a:extLst>
            <a:ext uri="{FF2B5EF4-FFF2-40B4-BE49-F238E27FC236}">
              <a16:creationId xmlns:a16="http://schemas.microsoft.com/office/drawing/2014/main" id="{4E9E6296-AF8E-44FF-8F08-5A485810839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49" name="Text Box 57">
          <a:extLst>
            <a:ext uri="{FF2B5EF4-FFF2-40B4-BE49-F238E27FC236}">
              <a16:creationId xmlns:a16="http://schemas.microsoft.com/office/drawing/2014/main" id="{5D9DCA25-5F91-4B4B-866E-D6E5B9ACA0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0" name="Text Box 58">
          <a:extLst>
            <a:ext uri="{FF2B5EF4-FFF2-40B4-BE49-F238E27FC236}">
              <a16:creationId xmlns:a16="http://schemas.microsoft.com/office/drawing/2014/main" id="{87422A09-53EA-47D1-9836-5F88237A90F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1" name="Text Box 59">
          <a:extLst>
            <a:ext uri="{FF2B5EF4-FFF2-40B4-BE49-F238E27FC236}">
              <a16:creationId xmlns:a16="http://schemas.microsoft.com/office/drawing/2014/main" id="{22DB6333-F18A-4DA4-A7B6-DE32E89A41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2" name="Text Box 60">
          <a:extLst>
            <a:ext uri="{FF2B5EF4-FFF2-40B4-BE49-F238E27FC236}">
              <a16:creationId xmlns:a16="http://schemas.microsoft.com/office/drawing/2014/main" id="{B1EAE758-E561-4F8E-B295-637F4CE149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3" name="Text Box 61">
          <a:extLst>
            <a:ext uri="{FF2B5EF4-FFF2-40B4-BE49-F238E27FC236}">
              <a16:creationId xmlns:a16="http://schemas.microsoft.com/office/drawing/2014/main" id="{C53B0012-2CA5-4E00-9395-BAB60F3C39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4" name="Text Box 62">
          <a:extLst>
            <a:ext uri="{FF2B5EF4-FFF2-40B4-BE49-F238E27FC236}">
              <a16:creationId xmlns:a16="http://schemas.microsoft.com/office/drawing/2014/main" id="{EFF03D5E-C0D6-425A-A27C-BCE6918325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5" name="Text Box 63">
          <a:extLst>
            <a:ext uri="{FF2B5EF4-FFF2-40B4-BE49-F238E27FC236}">
              <a16:creationId xmlns:a16="http://schemas.microsoft.com/office/drawing/2014/main" id="{29829FAC-D8FF-4F07-8D6F-92DCA048CD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6" name="Text Box 64">
          <a:extLst>
            <a:ext uri="{FF2B5EF4-FFF2-40B4-BE49-F238E27FC236}">
              <a16:creationId xmlns:a16="http://schemas.microsoft.com/office/drawing/2014/main" id="{2AB538D3-71CA-476C-94F1-9B248C38F8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7" name="Text Box 66">
          <a:extLst>
            <a:ext uri="{FF2B5EF4-FFF2-40B4-BE49-F238E27FC236}">
              <a16:creationId xmlns:a16="http://schemas.microsoft.com/office/drawing/2014/main" id="{D97E921B-03B9-4624-8562-46C8F463FE7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8" name="Text Box 67">
          <a:extLst>
            <a:ext uri="{FF2B5EF4-FFF2-40B4-BE49-F238E27FC236}">
              <a16:creationId xmlns:a16="http://schemas.microsoft.com/office/drawing/2014/main" id="{BA21CFE8-66AE-4E1D-818A-72A811A7812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59" name="Text Box 68">
          <a:extLst>
            <a:ext uri="{FF2B5EF4-FFF2-40B4-BE49-F238E27FC236}">
              <a16:creationId xmlns:a16="http://schemas.microsoft.com/office/drawing/2014/main" id="{6E1637C2-A956-4867-87A4-435A307FF13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0" name="Text Box 69">
          <a:extLst>
            <a:ext uri="{FF2B5EF4-FFF2-40B4-BE49-F238E27FC236}">
              <a16:creationId xmlns:a16="http://schemas.microsoft.com/office/drawing/2014/main" id="{4434E594-03DE-4B21-8668-1714AF6F98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1" name="Text Box 70">
          <a:extLst>
            <a:ext uri="{FF2B5EF4-FFF2-40B4-BE49-F238E27FC236}">
              <a16:creationId xmlns:a16="http://schemas.microsoft.com/office/drawing/2014/main" id="{4E3EAB3D-70C6-4C87-B56C-9463D3BBB69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2" name="Text Box 71">
          <a:extLst>
            <a:ext uri="{FF2B5EF4-FFF2-40B4-BE49-F238E27FC236}">
              <a16:creationId xmlns:a16="http://schemas.microsoft.com/office/drawing/2014/main" id="{07BBBD42-564C-4D06-B088-D6B0B2A189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3" name="Text Box 72">
          <a:extLst>
            <a:ext uri="{FF2B5EF4-FFF2-40B4-BE49-F238E27FC236}">
              <a16:creationId xmlns:a16="http://schemas.microsoft.com/office/drawing/2014/main" id="{2AF0A975-9723-420F-AB5C-B1984FFF38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4" name="Text Box 73">
          <a:extLst>
            <a:ext uri="{FF2B5EF4-FFF2-40B4-BE49-F238E27FC236}">
              <a16:creationId xmlns:a16="http://schemas.microsoft.com/office/drawing/2014/main" id="{298B2080-738C-451E-92B5-F625913750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5" name="Text Box 74">
          <a:extLst>
            <a:ext uri="{FF2B5EF4-FFF2-40B4-BE49-F238E27FC236}">
              <a16:creationId xmlns:a16="http://schemas.microsoft.com/office/drawing/2014/main" id="{8E6D2463-2FF1-4168-AC9F-CE1DA75C1A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6" name="Text Box 75">
          <a:extLst>
            <a:ext uri="{FF2B5EF4-FFF2-40B4-BE49-F238E27FC236}">
              <a16:creationId xmlns:a16="http://schemas.microsoft.com/office/drawing/2014/main" id="{F6636A70-D347-40B5-9317-A2BE76BE36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7" name="Text Box 77">
          <a:extLst>
            <a:ext uri="{FF2B5EF4-FFF2-40B4-BE49-F238E27FC236}">
              <a16:creationId xmlns:a16="http://schemas.microsoft.com/office/drawing/2014/main" id="{6E942574-9908-4C44-B3FA-7102418759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8" name="Text Box 78">
          <a:extLst>
            <a:ext uri="{FF2B5EF4-FFF2-40B4-BE49-F238E27FC236}">
              <a16:creationId xmlns:a16="http://schemas.microsoft.com/office/drawing/2014/main" id="{CC8BC86E-56DB-4EBC-9F5F-9D2ADCE131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69" name="Text Box 80">
          <a:extLst>
            <a:ext uri="{FF2B5EF4-FFF2-40B4-BE49-F238E27FC236}">
              <a16:creationId xmlns:a16="http://schemas.microsoft.com/office/drawing/2014/main" id="{741BA509-FABC-45B3-BF58-E66DDA4C44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0" name="Text Box 81">
          <a:extLst>
            <a:ext uri="{FF2B5EF4-FFF2-40B4-BE49-F238E27FC236}">
              <a16:creationId xmlns:a16="http://schemas.microsoft.com/office/drawing/2014/main" id="{80C506F1-2959-404F-91D9-C52A8E30199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1" name="Text Box 39">
          <a:extLst>
            <a:ext uri="{FF2B5EF4-FFF2-40B4-BE49-F238E27FC236}">
              <a16:creationId xmlns:a16="http://schemas.microsoft.com/office/drawing/2014/main" id="{FFFA1E3E-3873-4504-9228-A8C1E62EB65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2" name="Text Box 40">
          <a:extLst>
            <a:ext uri="{FF2B5EF4-FFF2-40B4-BE49-F238E27FC236}">
              <a16:creationId xmlns:a16="http://schemas.microsoft.com/office/drawing/2014/main" id="{133B96A9-F1ED-4DA6-895B-3B6BE142B9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3" name="Text Box 41">
          <a:extLst>
            <a:ext uri="{FF2B5EF4-FFF2-40B4-BE49-F238E27FC236}">
              <a16:creationId xmlns:a16="http://schemas.microsoft.com/office/drawing/2014/main" id="{5E87BFD1-6692-40B4-98D2-6C4FCA3F04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4" name="Text Box 42">
          <a:extLst>
            <a:ext uri="{FF2B5EF4-FFF2-40B4-BE49-F238E27FC236}">
              <a16:creationId xmlns:a16="http://schemas.microsoft.com/office/drawing/2014/main" id="{6A00F202-4156-4AB4-AF16-6D7A0B798E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5" name="Text Box 43">
          <a:extLst>
            <a:ext uri="{FF2B5EF4-FFF2-40B4-BE49-F238E27FC236}">
              <a16:creationId xmlns:a16="http://schemas.microsoft.com/office/drawing/2014/main" id="{C285E2C1-5986-4DFA-82D8-C1F1FD6561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6" name="Text Box 44">
          <a:extLst>
            <a:ext uri="{FF2B5EF4-FFF2-40B4-BE49-F238E27FC236}">
              <a16:creationId xmlns:a16="http://schemas.microsoft.com/office/drawing/2014/main" id="{FCA61BD2-55DB-43F2-859A-BEFED664378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7" name="Text Box 45">
          <a:extLst>
            <a:ext uri="{FF2B5EF4-FFF2-40B4-BE49-F238E27FC236}">
              <a16:creationId xmlns:a16="http://schemas.microsoft.com/office/drawing/2014/main" id="{7FBE4501-8A4B-4B36-8940-41E1248125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8" name="Text Box 46">
          <a:extLst>
            <a:ext uri="{FF2B5EF4-FFF2-40B4-BE49-F238E27FC236}">
              <a16:creationId xmlns:a16="http://schemas.microsoft.com/office/drawing/2014/main" id="{F6C341D2-A914-4D0C-B7A2-725F0568D4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79" name="Text Box 47">
          <a:extLst>
            <a:ext uri="{FF2B5EF4-FFF2-40B4-BE49-F238E27FC236}">
              <a16:creationId xmlns:a16="http://schemas.microsoft.com/office/drawing/2014/main" id="{18B7045E-4FD0-42F9-B053-2C48C2B5B3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0" name="Text Box 48">
          <a:extLst>
            <a:ext uri="{FF2B5EF4-FFF2-40B4-BE49-F238E27FC236}">
              <a16:creationId xmlns:a16="http://schemas.microsoft.com/office/drawing/2014/main" id="{8A861351-0AFC-44B3-AF0E-56533B5CB4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1" name="Text Box 55">
          <a:extLst>
            <a:ext uri="{FF2B5EF4-FFF2-40B4-BE49-F238E27FC236}">
              <a16:creationId xmlns:a16="http://schemas.microsoft.com/office/drawing/2014/main" id="{C006773F-4E3B-470C-B930-F4D9041676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2" name="Text Box 56">
          <a:extLst>
            <a:ext uri="{FF2B5EF4-FFF2-40B4-BE49-F238E27FC236}">
              <a16:creationId xmlns:a16="http://schemas.microsoft.com/office/drawing/2014/main" id="{56EA3024-7F83-47A7-872A-5319F42574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3" name="Text Box 57">
          <a:extLst>
            <a:ext uri="{FF2B5EF4-FFF2-40B4-BE49-F238E27FC236}">
              <a16:creationId xmlns:a16="http://schemas.microsoft.com/office/drawing/2014/main" id="{3D028584-C5F0-4F32-B8C0-6A10DA93D5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4" name="Text Box 58">
          <a:extLst>
            <a:ext uri="{FF2B5EF4-FFF2-40B4-BE49-F238E27FC236}">
              <a16:creationId xmlns:a16="http://schemas.microsoft.com/office/drawing/2014/main" id="{5D8892C4-D156-4F62-8576-5155DBE04B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5" name="Text Box 59">
          <a:extLst>
            <a:ext uri="{FF2B5EF4-FFF2-40B4-BE49-F238E27FC236}">
              <a16:creationId xmlns:a16="http://schemas.microsoft.com/office/drawing/2014/main" id="{4E644B07-1834-47A3-BB99-39D9ED4C97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6" name="Text Box 60">
          <a:extLst>
            <a:ext uri="{FF2B5EF4-FFF2-40B4-BE49-F238E27FC236}">
              <a16:creationId xmlns:a16="http://schemas.microsoft.com/office/drawing/2014/main" id="{C7BF04BC-A55E-405F-B220-AF6F89F371F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7" name="Text Box 61">
          <a:extLst>
            <a:ext uri="{FF2B5EF4-FFF2-40B4-BE49-F238E27FC236}">
              <a16:creationId xmlns:a16="http://schemas.microsoft.com/office/drawing/2014/main" id="{A7297265-29FB-45DC-BF27-73C5394E5E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8" name="Text Box 62">
          <a:extLst>
            <a:ext uri="{FF2B5EF4-FFF2-40B4-BE49-F238E27FC236}">
              <a16:creationId xmlns:a16="http://schemas.microsoft.com/office/drawing/2014/main" id="{EA326855-D891-4C4F-832C-D7F794A74C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028C0231-8D8E-4E9D-8488-4B6FA0567A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0" name="Text Box 64">
          <a:extLst>
            <a:ext uri="{FF2B5EF4-FFF2-40B4-BE49-F238E27FC236}">
              <a16:creationId xmlns:a16="http://schemas.microsoft.com/office/drawing/2014/main" id="{E1CC3075-DAF6-41F5-808B-9CEE0B09842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1" name="Text Box 66">
          <a:extLst>
            <a:ext uri="{FF2B5EF4-FFF2-40B4-BE49-F238E27FC236}">
              <a16:creationId xmlns:a16="http://schemas.microsoft.com/office/drawing/2014/main" id="{A561F052-CB67-4C59-81F7-08E3A5BB1C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2" name="Text Box 67">
          <a:extLst>
            <a:ext uri="{FF2B5EF4-FFF2-40B4-BE49-F238E27FC236}">
              <a16:creationId xmlns:a16="http://schemas.microsoft.com/office/drawing/2014/main" id="{0346869A-9331-445A-B85B-3706220ADD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3" name="Text Box 68">
          <a:extLst>
            <a:ext uri="{FF2B5EF4-FFF2-40B4-BE49-F238E27FC236}">
              <a16:creationId xmlns:a16="http://schemas.microsoft.com/office/drawing/2014/main" id="{E7E3FFC5-4360-48F9-A631-50DEA2FA224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4" name="Text Box 69">
          <a:extLst>
            <a:ext uri="{FF2B5EF4-FFF2-40B4-BE49-F238E27FC236}">
              <a16:creationId xmlns:a16="http://schemas.microsoft.com/office/drawing/2014/main" id="{EA455AB7-BE34-4323-8957-031AAAA1E61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5" name="Text Box 70">
          <a:extLst>
            <a:ext uri="{FF2B5EF4-FFF2-40B4-BE49-F238E27FC236}">
              <a16:creationId xmlns:a16="http://schemas.microsoft.com/office/drawing/2014/main" id="{E54D56B4-C9BD-4C98-986A-E6371F37071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6" name="Text Box 71">
          <a:extLst>
            <a:ext uri="{FF2B5EF4-FFF2-40B4-BE49-F238E27FC236}">
              <a16:creationId xmlns:a16="http://schemas.microsoft.com/office/drawing/2014/main" id="{CDAD65B8-34EF-4560-9DDC-DDC0CD80B1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7" name="Text Box 72">
          <a:extLst>
            <a:ext uri="{FF2B5EF4-FFF2-40B4-BE49-F238E27FC236}">
              <a16:creationId xmlns:a16="http://schemas.microsoft.com/office/drawing/2014/main" id="{D58B7527-D5AA-4745-92F5-903B5FEB135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8" name="Text Box 73">
          <a:extLst>
            <a:ext uri="{FF2B5EF4-FFF2-40B4-BE49-F238E27FC236}">
              <a16:creationId xmlns:a16="http://schemas.microsoft.com/office/drawing/2014/main" id="{6E940AD0-7822-4F14-85B1-852827423B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599" name="Text Box 74">
          <a:extLst>
            <a:ext uri="{FF2B5EF4-FFF2-40B4-BE49-F238E27FC236}">
              <a16:creationId xmlns:a16="http://schemas.microsoft.com/office/drawing/2014/main" id="{C15BE692-5F2F-4D38-947A-FCAA3182FB2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0" name="Text Box 75">
          <a:extLst>
            <a:ext uri="{FF2B5EF4-FFF2-40B4-BE49-F238E27FC236}">
              <a16:creationId xmlns:a16="http://schemas.microsoft.com/office/drawing/2014/main" id="{B7B881FC-3CC7-4EA9-9EF3-ED6AACDD399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1" name="Text Box 77">
          <a:extLst>
            <a:ext uri="{FF2B5EF4-FFF2-40B4-BE49-F238E27FC236}">
              <a16:creationId xmlns:a16="http://schemas.microsoft.com/office/drawing/2014/main" id="{D2667D72-8B1F-46E5-8AD2-8E90BDA6AB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2" name="Text Box 78">
          <a:extLst>
            <a:ext uri="{FF2B5EF4-FFF2-40B4-BE49-F238E27FC236}">
              <a16:creationId xmlns:a16="http://schemas.microsoft.com/office/drawing/2014/main" id="{C9C92694-6FA4-41D3-9A5E-2D2BB0B43D5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3" name="Text Box 80">
          <a:extLst>
            <a:ext uri="{FF2B5EF4-FFF2-40B4-BE49-F238E27FC236}">
              <a16:creationId xmlns:a16="http://schemas.microsoft.com/office/drawing/2014/main" id="{9CA408A0-5674-4C13-91AE-6DA496739B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5F66417E-934C-4291-B99E-6D8A7DB8483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5" name="Text Box 9">
          <a:extLst>
            <a:ext uri="{FF2B5EF4-FFF2-40B4-BE49-F238E27FC236}">
              <a16:creationId xmlns:a16="http://schemas.microsoft.com/office/drawing/2014/main" id="{9977F04F-B900-4369-B252-3C346EEE7A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D22989A3-9E5C-4C87-8729-A6285A1C67A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FFD07870-F0B5-4D97-AED8-807E8DF3647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8" name="Text Box 12">
          <a:extLst>
            <a:ext uri="{FF2B5EF4-FFF2-40B4-BE49-F238E27FC236}">
              <a16:creationId xmlns:a16="http://schemas.microsoft.com/office/drawing/2014/main" id="{10E6C55D-285E-46A4-891D-C76872E5DF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18EF729E-CB80-49FC-9644-E7CA6A7EAED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85A37E03-ADDC-44D6-A97D-D9F7988385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1" name="Text Box 52">
          <a:extLst>
            <a:ext uri="{FF2B5EF4-FFF2-40B4-BE49-F238E27FC236}">
              <a16:creationId xmlns:a16="http://schemas.microsoft.com/office/drawing/2014/main" id="{C1A6951B-0BD3-4556-81AA-B97B046655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2" name="Text Box 53">
          <a:extLst>
            <a:ext uri="{FF2B5EF4-FFF2-40B4-BE49-F238E27FC236}">
              <a16:creationId xmlns:a16="http://schemas.microsoft.com/office/drawing/2014/main" id="{18C3D6A3-9ED4-4470-9663-B34F6ABF08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3" name="Text Box 39">
          <a:extLst>
            <a:ext uri="{FF2B5EF4-FFF2-40B4-BE49-F238E27FC236}">
              <a16:creationId xmlns:a16="http://schemas.microsoft.com/office/drawing/2014/main" id="{039CD6BE-E12B-4F68-8126-139F9F0C1D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4" name="Text Box 40">
          <a:extLst>
            <a:ext uri="{FF2B5EF4-FFF2-40B4-BE49-F238E27FC236}">
              <a16:creationId xmlns:a16="http://schemas.microsoft.com/office/drawing/2014/main" id="{FD70DFE8-5867-4590-99E0-A1C9E1826C6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5" name="Text Box 41">
          <a:extLst>
            <a:ext uri="{FF2B5EF4-FFF2-40B4-BE49-F238E27FC236}">
              <a16:creationId xmlns:a16="http://schemas.microsoft.com/office/drawing/2014/main" id="{94A4E15D-1082-439B-9F16-3D6F235FA6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6" name="Text Box 42">
          <a:extLst>
            <a:ext uri="{FF2B5EF4-FFF2-40B4-BE49-F238E27FC236}">
              <a16:creationId xmlns:a16="http://schemas.microsoft.com/office/drawing/2014/main" id="{0D216A81-04A2-4D89-98DB-8E515C73D3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7" name="Text Box 43">
          <a:extLst>
            <a:ext uri="{FF2B5EF4-FFF2-40B4-BE49-F238E27FC236}">
              <a16:creationId xmlns:a16="http://schemas.microsoft.com/office/drawing/2014/main" id="{B4C31422-7A91-4FDC-95EB-641BDFF1D47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8" name="Text Box 44">
          <a:extLst>
            <a:ext uri="{FF2B5EF4-FFF2-40B4-BE49-F238E27FC236}">
              <a16:creationId xmlns:a16="http://schemas.microsoft.com/office/drawing/2014/main" id="{F78018DD-7A81-421B-955D-4E15DEF37A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19" name="Text Box 45">
          <a:extLst>
            <a:ext uri="{FF2B5EF4-FFF2-40B4-BE49-F238E27FC236}">
              <a16:creationId xmlns:a16="http://schemas.microsoft.com/office/drawing/2014/main" id="{F5EC4D17-BD0A-4700-8553-B655AE23C0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0" name="Text Box 46">
          <a:extLst>
            <a:ext uri="{FF2B5EF4-FFF2-40B4-BE49-F238E27FC236}">
              <a16:creationId xmlns:a16="http://schemas.microsoft.com/office/drawing/2014/main" id="{A4484B59-EE56-4CF9-BB49-2A8EEF7008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1" name="Text Box 47">
          <a:extLst>
            <a:ext uri="{FF2B5EF4-FFF2-40B4-BE49-F238E27FC236}">
              <a16:creationId xmlns:a16="http://schemas.microsoft.com/office/drawing/2014/main" id="{AA02EE49-8072-47BF-A8EA-40B5FDAF36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2" name="Text Box 48">
          <a:extLst>
            <a:ext uri="{FF2B5EF4-FFF2-40B4-BE49-F238E27FC236}">
              <a16:creationId xmlns:a16="http://schemas.microsoft.com/office/drawing/2014/main" id="{B480AED2-B51A-4C05-AEF1-23DED1A2335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3" name="Text Box 55">
          <a:extLst>
            <a:ext uri="{FF2B5EF4-FFF2-40B4-BE49-F238E27FC236}">
              <a16:creationId xmlns:a16="http://schemas.microsoft.com/office/drawing/2014/main" id="{D201C919-6D08-4BA3-993C-6C653C611A9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4" name="Text Box 56">
          <a:extLst>
            <a:ext uri="{FF2B5EF4-FFF2-40B4-BE49-F238E27FC236}">
              <a16:creationId xmlns:a16="http://schemas.microsoft.com/office/drawing/2014/main" id="{DF9995D1-4E06-4588-9797-7FE7C643C0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5" name="Text Box 57">
          <a:extLst>
            <a:ext uri="{FF2B5EF4-FFF2-40B4-BE49-F238E27FC236}">
              <a16:creationId xmlns:a16="http://schemas.microsoft.com/office/drawing/2014/main" id="{3B94F9E6-8BBA-4C9D-8B37-690D0EA07D9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6" name="Text Box 58">
          <a:extLst>
            <a:ext uri="{FF2B5EF4-FFF2-40B4-BE49-F238E27FC236}">
              <a16:creationId xmlns:a16="http://schemas.microsoft.com/office/drawing/2014/main" id="{AE0D0143-A293-4356-A18C-4F22E5167B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7" name="Text Box 59">
          <a:extLst>
            <a:ext uri="{FF2B5EF4-FFF2-40B4-BE49-F238E27FC236}">
              <a16:creationId xmlns:a16="http://schemas.microsoft.com/office/drawing/2014/main" id="{7836AFDC-DC2D-4A20-BA37-2C3A3B5F1E9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8" name="Text Box 60">
          <a:extLst>
            <a:ext uri="{FF2B5EF4-FFF2-40B4-BE49-F238E27FC236}">
              <a16:creationId xmlns:a16="http://schemas.microsoft.com/office/drawing/2014/main" id="{0542ECF0-FAFB-4CFC-99E6-6CB22B7A49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29" name="Text Box 61">
          <a:extLst>
            <a:ext uri="{FF2B5EF4-FFF2-40B4-BE49-F238E27FC236}">
              <a16:creationId xmlns:a16="http://schemas.microsoft.com/office/drawing/2014/main" id="{0E1EF4BB-277B-4BAE-9FB6-670D097B58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0" name="Text Box 62">
          <a:extLst>
            <a:ext uri="{FF2B5EF4-FFF2-40B4-BE49-F238E27FC236}">
              <a16:creationId xmlns:a16="http://schemas.microsoft.com/office/drawing/2014/main" id="{164829F9-6EFE-4E47-A52A-019395FFA7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1" name="Text Box 63">
          <a:extLst>
            <a:ext uri="{FF2B5EF4-FFF2-40B4-BE49-F238E27FC236}">
              <a16:creationId xmlns:a16="http://schemas.microsoft.com/office/drawing/2014/main" id="{506CAA24-3EB1-4684-96EC-01E3462D4D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2" name="Text Box 64">
          <a:extLst>
            <a:ext uri="{FF2B5EF4-FFF2-40B4-BE49-F238E27FC236}">
              <a16:creationId xmlns:a16="http://schemas.microsoft.com/office/drawing/2014/main" id="{4F157EB7-A7BB-4C6B-BED1-EAAE737C390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3" name="Text Box 66">
          <a:extLst>
            <a:ext uri="{FF2B5EF4-FFF2-40B4-BE49-F238E27FC236}">
              <a16:creationId xmlns:a16="http://schemas.microsoft.com/office/drawing/2014/main" id="{D3C60D45-FA54-4B77-955D-7601B5B824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4" name="Text Box 67">
          <a:extLst>
            <a:ext uri="{FF2B5EF4-FFF2-40B4-BE49-F238E27FC236}">
              <a16:creationId xmlns:a16="http://schemas.microsoft.com/office/drawing/2014/main" id="{83CCEACB-6789-4A49-93F7-8A7C600141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5" name="Text Box 68">
          <a:extLst>
            <a:ext uri="{FF2B5EF4-FFF2-40B4-BE49-F238E27FC236}">
              <a16:creationId xmlns:a16="http://schemas.microsoft.com/office/drawing/2014/main" id="{FBDC778B-CCCF-4ED1-92C7-43511CC350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6" name="Text Box 69">
          <a:extLst>
            <a:ext uri="{FF2B5EF4-FFF2-40B4-BE49-F238E27FC236}">
              <a16:creationId xmlns:a16="http://schemas.microsoft.com/office/drawing/2014/main" id="{46A532D3-D5F8-4F89-A0E9-A1A7FDD5522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7" name="Text Box 70">
          <a:extLst>
            <a:ext uri="{FF2B5EF4-FFF2-40B4-BE49-F238E27FC236}">
              <a16:creationId xmlns:a16="http://schemas.microsoft.com/office/drawing/2014/main" id="{FF6329B4-D826-4D73-B766-C84531C4C3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8" name="Text Box 71">
          <a:extLst>
            <a:ext uri="{FF2B5EF4-FFF2-40B4-BE49-F238E27FC236}">
              <a16:creationId xmlns:a16="http://schemas.microsoft.com/office/drawing/2014/main" id="{158B46A0-BF1B-4934-97E0-E931E0220E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39" name="Text Box 72">
          <a:extLst>
            <a:ext uri="{FF2B5EF4-FFF2-40B4-BE49-F238E27FC236}">
              <a16:creationId xmlns:a16="http://schemas.microsoft.com/office/drawing/2014/main" id="{C16FD266-1C91-44D1-BF2B-DECCE68297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0" name="Text Box 73">
          <a:extLst>
            <a:ext uri="{FF2B5EF4-FFF2-40B4-BE49-F238E27FC236}">
              <a16:creationId xmlns:a16="http://schemas.microsoft.com/office/drawing/2014/main" id="{F5C3A1DC-7BF3-479D-AA1C-29C119D364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1" name="Text Box 74">
          <a:extLst>
            <a:ext uri="{FF2B5EF4-FFF2-40B4-BE49-F238E27FC236}">
              <a16:creationId xmlns:a16="http://schemas.microsoft.com/office/drawing/2014/main" id="{86EE31F2-1BB0-4BD6-95B5-71F82FC8E74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2" name="Text Box 75">
          <a:extLst>
            <a:ext uri="{FF2B5EF4-FFF2-40B4-BE49-F238E27FC236}">
              <a16:creationId xmlns:a16="http://schemas.microsoft.com/office/drawing/2014/main" id="{1DFD7AB0-0D07-4C0E-B1C6-C934F6259D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3" name="Text Box 77">
          <a:extLst>
            <a:ext uri="{FF2B5EF4-FFF2-40B4-BE49-F238E27FC236}">
              <a16:creationId xmlns:a16="http://schemas.microsoft.com/office/drawing/2014/main" id="{A2D7A100-EF4C-49C5-989F-1619FD176A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4" name="Text Box 78">
          <a:extLst>
            <a:ext uri="{FF2B5EF4-FFF2-40B4-BE49-F238E27FC236}">
              <a16:creationId xmlns:a16="http://schemas.microsoft.com/office/drawing/2014/main" id="{FF94F79F-E560-4B1B-A227-AD1D481610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5" name="Text Box 80">
          <a:extLst>
            <a:ext uri="{FF2B5EF4-FFF2-40B4-BE49-F238E27FC236}">
              <a16:creationId xmlns:a16="http://schemas.microsoft.com/office/drawing/2014/main" id="{DA3B3714-2F07-4A1B-ACEE-CBF94A37AA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6" name="Text Box 81">
          <a:extLst>
            <a:ext uri="{FF2B5EF4-FFF2-40B4-BE49-F238E27FC236}">
              <a16:creationId xmlns:a16="http://schemas.microsoft.com/office/drawing/2014/main" id="{6F45DD49-AF39-4866-BF1F-09E56D4A6B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7" name="Text Box 39">
          <a:extLst>
            <a:ext uri="{FF2B5EF4-FFF2-40B4-BE49-F238E27FC236}">
              <a16:creationId xmlns:a16="http://schemas.microsoft.com/office/drawing/2014/main" id="{3CC75DD9-87B0-45CB-989B-B05FFA138B1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8" name="Text Box 40">
          <a:extLst>
            <a:ext uri="{FF2B5EF4-FFF2-40B4-BE49-F238E27FC236}">
              <a16:creationId xmlns:a16="http://schemas.microsoft.com/office/drawing/2014/main" id="{A7C5E753-A839-4FA5-AEE0-C260D2B989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49" name="Text Box 41">
          <a:extLst>
            <a:ext uri="{FF2B5EF4-FFF2-40B4-BE49-F238E27FC236}">
              <a16:creationId xmlns:a16="http://schemas.microsoft.com/office/drawing/2014/main" id="{5CB50262-A701-42BF-8159-A13C342F97D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0" name="Text Box 42">
          <a:extLst>
            <a:ext uri="{FF2B5EF4-FFF2-40B4-BE49-F238E27FC236}">
              <a16:creationId xmlns:a16="http://schemas.microsoft.com/office/drawing/2014/main" id="{32D13466-3CD0-4FF1-B1B6-45EB4CD2320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DC9B6B6C-4C89-4AC1-BADD-6EBBE0EB715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2" name="Text Box 44">
          <a:extLst>
            <a:ext uri="{FF2B5EF4-FFF2-40B4-BE49-F238E27FC236}">
              <a16:creationId xmlns:a16="http://schemas.microsoft.com/office/drawing/2014/main" id="{19840937-ED35-4A26-9B1D-7B6AC17FFB3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3" name="Text Box 45">
          <a:extLst>
            <a:ext uri="{FF2B5EF4-FFF2-40B4-BE49-F238E27FC236}">
              <a16:creationId xmlns:a16="http://schemas.microsoft.com/office/drawing/2014/main" id="{789F655B-4345-47FF-BB8F-D509AAD809B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4" name="Text Box 46">
          <a:extLst>
            <a:ext uri="{FF2B5EF4-FFF2-40B4-BE49-F238E27FC236}">
              <a16:creationId xmlns:a16="http://schemas.microsoft.com/office/drawing/2014/main" id="{39F28931-AA37-4721-A916-25260EE446E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5" name="Text Box 47">
          <a:extLst>
            <a:ext uri="{FF2B5EF4-FFF2-40B4-BE49-F238E27FC236}">
              <a16:creationId xmlns:a16="http://schemas.microsoft.com/office/drawing/2014/main" id="{E71E9217-4B79-4EB9-A409-1D5D505FF5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6" name="Text Box 48">
          <a:extLst>
            <a:ext uri="{FF2B5EF4-FFF2-40B4-BE49-F238E27FC236}">
              <a16:creationId xmlns:a16="http://schemas.microsoft.com/office/drawing/2014/main" id="{B7FACAE0-5BAD-4A91-9B49-D5E646D9A32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7" name="Text Box 55">
          <a:extLst>
            <a:ext uri="{FF2B5EF4-FFF2-40B4-BE49-F238E27FC236}">
              <a16:creationId xmlns:a16="http://schemas.microsoft.com/office/drawing/2014/main" id="{318DAFD3-AC3F-47FA-83DF-30ABD25559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8" name="Text Box 56">
          <a:extLst>
            <a:ext uri="{FF2B5EF4-FFF2-40B4-BE49-F238E27FC236}">
              <a16:creationId xmlns:a16="http://schemas.microsoft.com/office/drawing/2014/main" id="{E5AF0B55-8CDA-49A9-B317-007EA09A07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59" name="Text Box 57">
          <a:extLst>
            <a:ext uri="{FF2B5EF4-FFF2-40B4-BE49-F238E27FC236}">
              <a16:creationId xmlns:a16="http://schemas.microsoft.com/office/drawing/2014/main" id="{BBF57D64-5FF0-40C6-B555-7FC8615BF47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0" name="Text Box 58">
          <a:extLst>
            <a:ext uri="{FF2B5EF4-FFF2-40B4-BE49-F238E27FC236}">
              <a16:creationId xmlns:a16="http://schemas.microsoft.com/office/drawing/2014/main" id="{CCEE388F-B26D-47F4-BDA8-6F48C2402E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1" name="Text Box 59">
          <a:extLst>
            <a:ext uri="{FF2B5EF4-FFF2-40B4-BE49-F238E27FC236}">
              <a16:creationId xmlns:a16="http://schemas.microsoft.com/office/drawing/2014/main" id="{32B9CCF2-9E7F-497E-9C52-0C0DF2DFA7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2" name="Text Box 60">
          <a:extLst>
            <a:ext uri="{FF2B5EF4-FFF2-40B4-BE49-F238E27FC236}">
              <a16:creationId xmlns:a16="http://schemas.microsoft.com/office/drawing/2014/main" id="{0A0BC672-2FF8-439C-9A18-368F5F49A6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3" name="Text Box 61">
          <a:extLst>
            <a:ext uri="{FF2B5EF4-FFF2-40B4-BE49-F238E27FC236}">
              <a16:creationId xmlns:a16="http://schemas.microsoft.com/office/drawing/2014/main" id="{A481024E-A2EC-40E3-B720-BEE20CDDD2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4" name="Text Box 62">
          <a:extLst>
            <a:ext uri="{FF2B5EF4-FFF2-40B4-BE49-F238E27FC236}">
              <a16:creationId xmlns:a16="http://schemas.microsoft.com/office/drawing/2014/main" id="{A83852C7-9532-4EC4-AAA2-5F17E5D5C8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1A11AB49-F048-4FB9-8A06-A142403FC51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6" name="Text Box 64">
          <a:extLst>
            <a:ext uri="{FF2B5EF4-FFF2-40B4-BE49-F238E27FC236}">
              <a16:creationId xmlns:a16="http://schemas.microsoft.com/office/drawing/2014/main" id="{3D38AC83-A68D-4206-880D-886BF76368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7" name="Text Box 66">
          <a:extLst>
            <a:ext uri="{FF2B5EF4-FFF2-40B4-BE49-F238E27FC236}">
              <a16:creationId xmlns:a16="http://schemas.microsoft.com/office/drawing/2014/main" id="{C00A77B0-3B8A-4DC8-BFA5-A7616E5546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8" name="Text Box 67">
          <a:extLst>
            <a:ext uri="{FF2B5EF4-FFF2-40B4-BE49-F238E27FC236}">
              <a16:creationId xmlns:a16="http://schemas.microsoft.com/office/drawing/2014/main" id="{E6D6AA35-F869-4171-AFB1-870912A50E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69" name="Text Box 68">
          <a:extLst>
            <a:ext uri="{FF2B5EF4-FFF2-40B4-BE49-F238E27FC236}">
              <a16:creationId xmlns:a16="http://schemas.microsoft.com/office/drawing/2014/main" id="{193FA3A5-95B2-4B16-AF95-4A1A13B6F74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0" name="Text Box 69">
          <a:extLst>
            <a:ext uri="{FF2B5EF4-FFF2-40B4-BE49-F238E27FC236}">
              <a16:creationId xmlns:a16="http://schemas.microsoft.com/office/drawing/2014/main" id="{2BF7028A-0481-4DE5-8AE9-546606D108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1" name="Text Box 70">
          <a:extLst>
            <a:ext uri="{FF2B5EF4-FFF2-40B4-BE49-F238E27FC236}">
              <a16:creationId xmlns:a16="http://schemas.microsoft.com/office/drawing/2014/main" id="{B496459F-D7D3-497F-933D-E3168079ED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2" name="Text Box 71">
          <a:extLst>
            <a:ext uri="{FF2B5EF4-FFF2-40B4-BE49-F238E27FC236}">
              <a16:creationId xmlns:a16="http://schemas.microsoft.com/office/drawing/2014/main" id="{890F7F8B-10DF-4899-99F9-B2C6A456B9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3" name="Text Box 72">
          <a:extLst>
            <a:ext uri="{FF2B5EF4-FFF2-40B4-BE49-F238E27FC236}">
              <a16:creationId xmlns:a16="http://schemas.microsoft.com/office/drawing/2014/main" id="{70ACD32B-28CE-48DE-82F3-040DD742378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4" name="Text Box 73">
          <a:extLst>
            <a:ext uri="{FF2B5EF4-FFF2-40B4-BE49-F238E27FC236}">
              <a16:creationId xmlns:a16="http://schemas.microsoft.com/office/drawing/2014/main" id="{1D090230-4C93-4B6D-A29F-6155052842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5" name="Text Box 74">
          <a:extLst>
            <a:ext uri="{FF2B5EF4-FFF2-40B4-BE49-F238E27FC236}">
              <a16:creationId xmlns:a16="http://schemas.microsoft.com/office/drawing/2014/main" id="{9765A519-D36E-44B4-BD9D-9D6447A7880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6" name="Text Box 75">
          <a:extLst>
            <a:ext uri="{FF2B5EF4-FFF2-40B4-BE49-F238E27FC236}">
              <a16:creationId xmlns:a16="http://schemas.microsoft.com/office/drawing/2014/main" id="{3E211ACA-485E-459A-9E24-689448D1542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7" name="Text Box 77">
          <a:extLst>
            <a:ext uri="{FF2B5EF4-FFF2-40B4-BE49-F238E27FC236}">
              <a16:creationId xmlns:a16="http://schemas.microsoft.com/office/drawing/2014/main" id="{472BF87C-DA00-4489-91D0-2AF8C16DAA3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8" name="Text Box 78">
          <a:extLst>
            <a:ext uri="{FF2B5EF4-FFF2-40B4-BE49-F238E27FC236}">
              <a16:creationId xmlns:a16="http://schemas.microsoft.com/office/drawing/2014/main" id="{A7AE65E9-0354-4512-829C-C87BA33F2D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79" name="Text Box 80">
          <a:extLst>
            <a:ext uri="{FF2B5EF4-FFF2-40B4-BE49-F238E27FC236}">
              <a16:creationId xmlns:a16="http://schemas.microsoft.com/office/drawing/2014/main" id="{ABB4DAAF-716E-4F91-909D-A1067B84A4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0" name="Text Box 81">
          <a:extLst>
            <a:ext uri="{FF2B5EF4-FFF2-40B4-BE49-F238E27FC236}">
              <a16:creationId xmlns:a16="http://schemas.microsoft.com/office/drawing/2014/main" id="{5E67BEE2-8B6E-4793-A7C5-8C69F9340D1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1" name="Text Box 39">
          <a:extLst>
            <a:ext uri="{FF2B5EF4-FFF2-40B4-BE49-F238E27FC236}">
              <a16:creationId xmlns:a16="http://schemas.microsoft.com/office/drawing/2014/main" id="{3305538B-FB72-47B3-9E1D-B6E1E1DA03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2" name="Text Box 40">
          <a:extLst>
            <a:ext uri="{FF2B5EF4-FFF2-40B4-BE49-F238E27FC236}">
              <a16:creationId xmlns:a16="http://schemas.microsoft.com/office/drawing/2014/main" id="{AB8D3716-CACF-4CC7-9392-AB8D2FAF6C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3" name="Text Box 41">
          <a:extLst>
            <a:ext uri="{FF2B5EF4-FFF2-40B4-BE49-F238E27FC236}">
              <a16:creationId xmlns:a16="http://schemas.microsoft.com/office/drawing/2014/main" id="{18969365-F050-4C89-8A16-F8311D7777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4" name="Text Box 42">
          <a:extLst>
            <a:ext uri="{FF2B5EF4-FFF2-40B4-BE49-F238E27FC236}">
              <a16:creationId xmlns:a16="http://schemas.microsoft.com/office/drawing/2014/main" id="{0CFBB562-C5BD-4A51-8B32-9CE85451D03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5" name="Text Box 43">
          <a:extLst>
            <a:ext uri="{FF2B5EF4-FFF2-40B4-BE49-F238E27FC236}">
              <a16:creationId xmlns:a16="http://schemas.microsoft.com/office/drawing/2014/main" id="{A4EA4BCC-A140-4797-89CD-69B061A27B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6" name="Text Box 44">
          <a:extLst>
            <a:ext uri="{FF2B5EF4-FFF2-40B4-BE49-F238E27FC236}">
              <a16:creationId xmlns:a16="http://schemas.microsoft.com/office/drawing/2014/main" id="{4EC9CD03-2AE2-4311-A307-BAE296A6DC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7" name="Text Box 45">
          <a:extLst>
            <a:ext uri="{FF2B5EF4-FFF2-40B4-BE49-F238E27FC236}">
              <a16:creationId xmlns:a16="http://schemas.microsoft.com/office/drawing/2014/main" id="{84DEB173-F925-479E-8C94-37F884F618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8" name="Text Box 46">
          <a:extLst>
            <a:ext uri="{FF2B5EF4-FFF2-40B4-BE49-F238E27FC236}">
              <a16:creationId xmlns:a16="http://schemas.microsoft.com/office/drawing/2014/main" id="{5100234D-945B-4819-A849-30968E21642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89" name="Text Box 47">
          <a:extLst>
            <a:ext uri="{FF2B5EF4-FFF2-40B4-BE49-F238E27FC236}">
              <a16:creationId xmlns:a16="http://schemas.microsoft.com/office/drawing/2014/main" id="{9BE6F4FB-6B9B-4807-B8CD-E2D90FB71D7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0" name="Text Box 48">
          <a:extLst>
            <a:ext uri="{FF2B5EF4-FFF2-40B4-BE49-F238E27FC236}">
              <a16:creationId xmlns:a16="http://schemas.microsoft.com/office/drawing/2014/main" id="{5B5FF53E-B732-41B5-99EA-653F64C0761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1" name="Text Box 55">
          <a:extLst>
            <a:ext uri="{FF2B5EF4-FFF2-40B4-BE49-F238E27FC236}">
              <a16:creationId xmlns:a16="http://schemas.microsoft.com/office/drawing/2014/main" id="{BA195853-70BF-4B0D-BE8D-4435F6E7444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2" name="Text Box 56">
          <a:extLst>
            <a:ext uri="{FF2B5EF4-FFF2-40B4-BE49-F238E27FC236}">
              <a16:creationId xmlns:a16="http://schemas.microsoft.com/office/drawing/2014/main" id="{DE060864-B21A-47B0-B00B-72AFD1C515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3" name="Text Box 57">
          <a:extLst>
            <a:ext uri="{FF2B5EF4-FFF2-40B4-BE49-F238E27FC236}">
              <a16:creationId xmlns:a16="http://schemas.microsoft.com/office/drawing/2014/main" id="{B889BAD2-4794-4BE9-9B54-5188B2E3FE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4" name="Text Box 58">
          <a:extLst>
            <a:ext uri="{FF2B5EF4-FFF2-40B4-BE49-F238E27FC236}">
              <a16:creationId xmlns:a16="http://schemas.microsoft.com/office/drawing/2014/main" id="{D62C5CE5-3C2E-4AE9-B78A-B70ABD4777C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5" name="Text Box 59">
          <a:extLst>
            <a:ext uri="{FF2B5EF4-FFF2-40B4-BE49-F238E27FC236}">
              <a16:creationId xmlns:a16="http://schemas.microsoft.com/office/drawing/2014/main" id="{72CADA11-9945-479B-B8FE-913A5DAC3C8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6" name="Text Box 60">
          <a:extLst>
            <a:ext uri="{FF2B5EF4-FFF2-40B4-BE49-F238E27FC236}">
              <a16:creationId xmlns:a16="http://schemas.microsoft.com/office/drawing/2014/main" id="{BF4CE27C-C7C3-4B81-A807-5796E7FDA0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7" name="Text Box 61">
          <a:extLst>
            <a:ext uri="{FF2B5EF4-FFF2-40B4-BE49-F238E27FC236}">
              <a16:creationId xmlns:a16="http://schemas.microsoft.com/office/drawing/2014/main" id="{B98C79A9-102F-4415-9D21-22E5CF341C1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8" name="Text Box 62">
          <a:extLst>
            <a:ext uri="{FF2B5EF4-FFF2-40B4-BE49-F238E27FC236}">
              <a16:creationId xmlns:a16="http://schemas.microsoft.com/office/drawing/2014/main" id="{B605C024-C22C-4FC9-BB52-EEE9835FB5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699" name="Text Box 63">
          <a:extLst>
            <a:ext uri="{FF2B5EF4-FFF2-40B4-BE49-F238E27FC236}">
              <a16:creationId xmlns:a16="http://schemas.microsoft.com/office/drawing/2014/main" id="{0920D4C2-2A50-48C8-BE75-DA1EFD40F22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0" name="Text Box 64">
          <a:extLst>
            <a:ext uri="{FF2B5EF4-FFF2-40B4-BE49-F238E27FC236}">
              <a16:creationId xmlns:a16="http://schemas.microsoft.com/office/drawing/2014/main" id="{B8505D41-34BF-460E-B93C-605567215C9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1" name="Text Box 66">
          <a:extLst>
            <a:ext uri="{FF2B5EF4-FFF2-40B4-BE49-F238E27FC236}">
              <a16:creationId xmlns:a16="http://schemas.microsoft.com/office/drawing/2014/main" id="{40834796-17A0-48ED-AA64-5A6C8E0C9E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2" name="Text Box 67">
          <a:extLst>
            <a:ext uri="{FF2B5EF4-FFF2-40B4-BE49-F238E27FC236}">
              <a16:creationId xmlns:a16="http://schemas.microsoft.com/office/drawing/2014/main" id="{4E21093E-ED73-4E3B-806E-D9EF8EBA761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3" name="Text Box 68">
          <a:extLst>
            <a:ext uri="{FF2B5EF4-FFF2-40B4-BE49-F238E27FC236}">
              <a16:creationId xmlns:a16="http://schemas.microsoft.com/office/drawing/2014/main" id="{68AD562A-229E-4690-92AC-54C312BC8D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4" name="Text Box 69">
          <a:extLst>
            <a:ext uri="{FF2B5EF4-FFF2-40B4-BE49-F238E27FC236}">
              <a16:creationId xmlns:a16="http://schemas.microsoft.com/office/drawing/2014/main" id="{2A1D7E08-CF39-4B4B-ABA0-0DEF5F9E88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5" name="Text Box 70">
          <a:extLst>
            <a:ext uri="{FF2B5EF4-FFF2-40B4-BE49-F238E27FC236}">
              <a16:creationId xmlns:a16="http://schemas.microsoft.com/office/drawing/2014/main" id="{A398E4BD-6311-472C-BCB8-EC171C644CA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6" name="Text Box 71">
          <a:extLst>
            <a:ext uri="{FF2B5EF4-FFF2-40B4-BE49-F238E27FC236}">
              <a16:creationId xmlns:a16="http://schemas.microsoft.com/office/drawing/2014/main" id="{17D4A513-EF49-4A1D-BA2F-E4CA6039630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7" name="Text Box 72">
          <a:extLst>
            <a:ext uri="{FF2B5EF4-FFF2-40B4-BE49-F238E27FC236}">
              <a16:creationId xmlns:a16="http://schemas.microsoft.com/office/drawing/2014/main" id="{78295D2B-2B04-4CF4-9423-5A51AB2DB2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8" name="Text Box 73">
          <a:extLst>
            <a:ext uri="{FF2B5EF4-FFF2-40B4-BE49-F238E27FC236}">
              <a16:creationId xmlns:a16="http://schemas.microsoft.com/office/drawing/2014/main" id="{6CD8AE23-B0CC-480F-8653-267E06F48C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09" name="Text Box 74">
          <a:extLst>
            <a:ext uri="{FF2B5EF4-FFF2-40B4-BE49-F238E27FC236}">
              <a16:creationId xmlns:a16="http://schemas.microsoft.com/office/drawing/2014/main" id="{C175CF52-6BB6-41E3-A0C1-B5E02B67B4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0" name="Text Box 75">
          <a:extLst>
            <a:ext uri="{FF2B5EF4-FFF2-40B4-BE49-F238E27FC236}">
              <a16:creationId xmlns:a16="http://schemas.microsoft.com/office/drawing/2014/main" id="{B286DE58-F087-436F-BB56-9F166271EEE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1" name="Text Box 77">
          <a:extLst>
            <a:ext uri="{FF2B5EF4-FFF2-40B4-BE49-F238E27FC236}">
              <a16:creationId xmlns:a16="http://schemas.microsoft.com/office/drawing/2014/main" id="{BC66A722-9895-4F96-8F9D-38E2C2DCE8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2" name="Text Box 78">
          <a:extLst>
            <a:ext uri="{FF2B5EF4-FFF2-40B4-BE49-F238E27FC236}">
              <a16:creationId xmlns:a16="http://schemas.microsoft.com/office/drawing/2014/main" id="{EDE150E8-CBB7-46CA-B757-12B6027BF00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3" name="Text Box 80">
          <a:extLst>
            <a:ext uri="{FF2B5EF4-FFF2-40B4-BE49-F238E27FC236}">
              <a16:creationId xmlns:a16="http://schemas.microsoft.com/office/drawing/2014/main" id="{63251890-5EF9-418B-9BC1-9005BFD19E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4" name="Text Box 81">
          <a:extLst>
            <a:ext uri="{FF2B5EF4-FFF2-40B4-BE49-F238E27FC236}">
              <a16:creationId xmlns:a16="http://schemas.microsoft.com/office/drawing/2014/main" id="{21862520-06BB-45C2-A28A-F12ABA4E13B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8DC9F837-6EA9-48F7-8294-8E3BBA38A8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E320C882-536B-4279-AEA1-831DD44902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7" name="Text Box 5">
          <a:extLst>
            <a:ext uri="{FF2B5EF4-FFF2-40B4-BE49-F238E27FC236}">
              <a16:creationId xmlns:a16="http://schemas.microsoft.com/office/drawing/2014/main" id="{B9BC1CA7-57A0-40F1-8D9C-60F798E5B48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8" name="Text Box 6">
          <a:extLst>
            <a:ext uri="{FF2B5EF4-FFF2-40B4-BE49-F238E27FC236}">
              <a16:creationId xmlns:a16="http://schemas.microsoft.com/office/drawing/2014/main" id="{3B9E6E05-E863-4EB4-A83F-9CBEC6AF267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337AEE50-04BB-4DAB-8321-EEF8BFDCAF8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0" name="Text Box 8">
          <a:extLst>
            <a:ext uri="{FF2B5EF4-FFF2-40B4-BE49-F238E27FC236}">
              <a16:creationId xmlns:a16="http://schemas.microsoft.com/office/drawing/2014/main" id="{CB163753-57D8-45D0-928B-BA2F33A33F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1" name="Text Box 9">
          <a:extLst>
            <a:ext uri="{FF2B5EF4-FFF2-40B4-BE49-F238E27FC236}">
              <a16:creationId xmlns:a16="http://schemas.microsoft.com/office/drawing/2014/main" id="{FD79D50C-94F8-4638-A364-E49C7A41DEE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048A27EA-569E-4213-A317-221ACF1F3A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7C372B1D-E4F7-4E29-8337-2AA399E3CE7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4" name="Text Box 12">
          <a:extLst>
            <a:ext uri="{FF2B5EF4-FFF2-40B4-BE49-F238E27FC236}">
              <a16:creationId xmlns:a16="http://schemas.microsoft.com/office/drawing/2014/main" id="{19D2CFAA-B489-4A8D-9335-CCC448AB26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5" name="Text Box 49">
          <a:extLst>
            <a:ext uri="{FF2B5EF4-FFF2-40B4-BE49-F238E27FC236}">
              <a16:creationId xmlns:a16="http://schemas.microsoft.com/office/drawing/2014/main" id="{811F52E2-8B78-41D7-9CCD-A6D1BC9613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6" name="Text Box 50">
          <a:extLst>
            <a:ext uri="{FF2B5EF4-FFF2-40B4-BE49-F238E27FC236}">
              <a16:creationId xmlns:a16="http://schemas.microsoft.com/office/drawing/2014/main" id="{FFAD9823-7985-4899-A05A-A8D69336AF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7" name="Text Box 52">
          <a:extLst>
            <a:ext uri="{FF2B5EF4-FFF2-40B4-BE49-F238E27FC236}">
              <a16:creationId xmlns:a16="http://schemas.microsoft.com/office/drawing/2014/main" id="{ED46F6EA-9C2D-46F4-B0BD-D9B19382A36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8" name="Text Box 53">
          <a:extLst>
            <a:ext uri="{FF2B5EF4-FFF2-40B4-BE49-F238E27FC236}">
              <a16:creationId xmlns:a16="http://schemas.microsoft.com/office/drawing/2014/main" id="{FADA8B24-1E3C-4260-ADE7-2E62186E9CB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800773FD-BDAE-4685-A3D2-5A8E3C1CC75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D27D5FE8-1DC2-4CE4-909A-9E4966B0AD4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1" name="Text Box 5">
          <a:extLst>
            <a:ext uri="{FF2B5EF4-FFF2-40B4-BE49-F238E27FC236}">
              <a16:creationId xmlns:a16="http://schemas.microsoft.com/office/drawing/2014/main" id="{1A807B2D-5F7A-4786-866A-48AD4A27F41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2" name="Text Box 6">
          <a:extLst>
            <a:ext uri="{FF2B5EF4-FFF2-40B4-BE49-F238E27FC236}">
              <a16:creationId xmlns:a16="http://schemas.microsoft.com/office/drawing/2014/main" id="{E68664B8-B236-4577-8082-AE60F3F180F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D9656D4B-E1B9-460F-8342-924CBE968C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4" name="Text Box 8">
          <a:extLst>
            <a:ext uri="{FF2B5EF4-FFF2-40B4-BE49-F238E27FC236}">
              <a16:creationId xmlns:a16="http://schemas.microsoft.com/office/drawing/2014/main" id="{D3C8202E-D2EB-4A4B-8EAE-98F5B0C0A06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5" name="Text Box 9">
          <a:extLst>
            <a:ext uri="{FF2B5EF4-FFF2-40B4-BE49-F238E27FC236}">
              <a16:creationId xmlns:a16="http://schemas.microsoft.com/office/drawing/2014/main" id="{59F822EC-4EC0-43CC-B470-55C3BC7FA17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F5CD7D0A-E9C9-4EEF-9101-B794F97F200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3BD0DD68-A805-4A0F-A730-9B38E21B670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8" name="Text Box 12">
          <a:extLst>
            <a:ext uri="{FF2B5EF4-FFF2-40B4-BE49-F238E27FC236}">
              <a16:creationId xmlns:a16="http://schemas.microsoft.com/office/drawing/2014/main" id="{E7BD1A97-2CF4-4F9F-9804-DC161807AB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39" name="Text Box 39">
          <a:extLst>
            <a:ext uri="{FF2B5EF4-FFF2-40B4-BE49-F238E27FC236}">
              <a16:creationId xmlns:a16="http://schemas.microsoft.com/office/drawing/2014/main" id="{48902797-4D53-4460-A3ED-E64FEA5167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0" name="Text Box 40">
          <a:extLst>
            <a:ext uri="{FF2B5EF4-FFF2-40B4-BE49-F238E27FC236}">
              <a16:creationId xmlns:a16="http://schemas.microsoft.com/office/drawing/2014/main" id="{9BBE54BC-8039-4706-9B80-968E069DF07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1" name="Text Box 41">
          <a:extLst>
            <a:ext uri="{FF2B5EF4-FFF2-40B4-BE49-F238E27FC236}">
              <a16:creationId xmlns:a16="http://schemas.microsoft.com/office/drawing/2014/main" id="{7A8FA677-43C9-4DB9-A2F5-CD88FAFD42F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2" name="Text Box 42">
          <a:extLst>
            <a:ext uri="{FF2B5EF4-FFF2-40B4-BE49-F238E27FC236}">
              <a16:creationId xmlns:a16="http://schemas.microsoft.com/office/drawing/2014/main" id="{8842EFD1-D108-49A2-A6C3-3F2E53DDB06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3" name="Text Box 43">
          <a:extLst>
            <a:ext uri="{FF2B5EF4-FFF2-40B4-BE49-F238E27FC236}">
              <a16:creationId xmlns:a16="http://schemas.microsoft.com/office/drawing/2014/main" id="{38BA211F-779F-4BE5-88D5-73A36CD9D7A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4" name="Text Box 44">
          <a:extLst>
            <a:ext uri="{FF2B5EF4-FFF2-40B4-BE49-F238E27FC236}">
              <a16:creationId xmlns:a16="http://schemas.microsoft.com/office/drawing/2014/main" id="{AD71F6D9-E444-4C26-859C-37E41E5127C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5" name="Text Box 45">
          <a:extLst>
            <a:ext uri="{FF2B5EF4-FFF2-40B4-BE49-F238E27FC236}">
              <a16:creationId xmlns:a16="http://schemas.microsoft.com/office/drawing/2014/main" id="{328B9DED-D34F-4FFA-8115-FDE554D36B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6" name="Text Box 46">
          <a:extLst>
            <a:ext uri="{FF2B5EF4-FFF2-40B4-BE49-F238E27FC236}">
              <a16:creationId xmlns:a16="http://schemas.microsoft.com/office/drawing/2014/main" id="{FFDCA39A-1B99-4442-9AD4-B8DD8A6773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7" name="Text Box 47">
          <a:extLst>
            <a:ext uri="{FF2B5EF4-FFF2-40B4-BE49-F238E27FC236}">
              <a16:creationId xmlns:a16="http://schemas.microsoft.com/office/drawing/2014/main" id="{6E8948A2-2F91-49C2-B19B-ED59FF03D08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8" name="Text Box 48">
          <a:extLst>
            <a:ext uri="{FF2B5EF4-FFF2-40B4-BE49-F238E27FC236}">
              <a16:creationId xmlns:a16="http://schemas.microsoft.com/office/drawing/2014/main" id="{77F34A79-E18A-4218-8263-3BD5EF64E6A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49" name="Text Box 49">
          <a:extLst>
            <a:ext uri="{FF2B5EF4-FFF2-40B4-BE49-F238E27FC236}">
              <a16:creationId xmlns:a16="http://schemas.microsoft.com/office/drawing/2014/main" id="{9354AB82-7272-4807-819B-B71BF96A13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0" name="Text Box 50">
          <a:extLst>
            <a:ext uri="{FF2B5EF4-FFF2-40B4-BE49-F238E27FC236}">
              <a16:creationId xmlns:a16="http://schemas.microsoft.com/office/drawing/2014/main" id="{83D3048F-A183-4CBD-AEFC-AF80D12760B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1" name="Text Box 52">
          <a:extLst>
            <a:ext uri="{FF2B5EF4-FFF2-40B4-BE49-F238E27FC236}">
              <a16:creationId xmlns:a16="http://schemas.microsoft.com/office/drawing/2014/main" id="{BBB72B8B-5E88-4B6D-9DF2-B7ABD9BF53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2" name="Text Box 53">
          <a:extLst>
            <a:ext uri="{FF2B5EF4-FFF2-40B4-BE49-F238E27FC236}">
              <a16:creationId xmlns:a16="http://schemas.microsoft.com/office/drawing/2014/main" id="{D89E17FD-BAFD-4669-8F62-EF926E2353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3" name="Text Box 55">
          <a:extLst>
            <a:ext uri="{FF2B5EF4-FFF2-40B4-BE49-F238E27FC236}">
              <a16:creationId xmlns:a16="http://schemas.microsoft.com/office/drawing/2014/main" id="{1D3B1F67-9C0D-410B-BE92-53422D58ADE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4" name="Text Box 56">
          <a:extLst>
            <a:ext uri="{FF2B5EF4-FFF2-40B4-BE49-F238E27FC236}">
              <a16:creationId xmlns:a16="http://schemas.microsoft.com/office/drawing/2014/main" id="{B893B292-9AE5-4989-8ED7-66E606898AB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5" name="Text Box 57">
          <a:extLst>
            <a:ext uri="{FF2B5EF4-FFF2-40B4-BE49-F238E27FC236}">
              <a16:creationId xmlns:a16="http://schemas.microsoft.com/office/drawing/2014/main" id="{34E04FF2-B47D-434E-B128-C44AC3B06E8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6" name="Text Box 58">
          <a:extLst>
            <a:ext uri="{FF2B5EF4-FFF2-40B4-BE49-F238E27FC236}">
              <a16:creationId xmlns:a16="http://schemas.microsoft.com/office/drawing/2014/main" id="{5A22CB69-6402-491E-A583-60F7344A071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7" name="Text Box 59">
          <a:extLst>
            <a:ext uri="{FF2B5EF4-FFF2-40B4-BE49-F238E27FC236}">
              <a16:creationId xmlns:a16="http://schemas.microsoft.com/office/drawing/2014/main" id="{8CA046DB-5C6B-45AD-83D4-B633C7469A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8" name="Text Box 60">
          <a:extLst>
            <a:ext uri="{FF2B5EF4-FFF2-40B4-BE49-F238E27FC236}">
              <a16:creationId xmlns:a16="http://schemas.microsoft.com/office/drawing/2014/main" id="{54F44C61-9080-43C0-B2E5-86CF08FBCAB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59" name="Text Box 61">
          <a:extLst>
            <a:ext uri="{FF2B5EF4-FFF2-40B4-BE49-F238E27FC236}">
              <a16:creationId xmlns:a16="http://schemas.microsoft.com/office/drawing/2014/main" id="{89531A7E-4E15-4EBD-9348-DBCF2FD669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0" name="Text Box 62">
          <a:extLst>
            <a:ext uri="{FF2B5EF4-FFF2-40B4-BE49-F238E27FC236}">
              <a16:creationId xmlns:a16="http://schemas.microsoft.com/office/drawing/2014/main" id="{2012A93C-B16A-43C4-AECB-4CCE5C9F98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1" name="Text Box 63">
          <a:extLst>
            <a:ext uri="{FF2B5EF4-FFF2-40B4-BE49-F238E27FC236}">
              <a16:creationId xmlns:a16="http://schemas.microsoft.com/office/drawing/2014/main" id="{A8B0EEA4-08B5-4554-B81E-B65169526EF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2" name="Text Box 64">
          <a:extLst>
            <a:ext uri="{FF2B5EF4-FFF2-40B4-BE49-F238E27FC236}">
              <a16:creationId xmlns:a16="http://schemas.microsoft.com/office/drawing/2014/main" id="{4BEA3315-60FF-49E6-A73E-C3F5849836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3" name="Text Box 66">
          <a:extLst>
            <a:ext uri="{FF2B5EF4-FFF2-40B4-BE49-F238E27FC236}">
              <a16:creationId xmlns:a16="http://schemas.microsoft.com/office/drawing/2014/main" id="{6AF30167-498F-4945-B94A-FC060C2114B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4" name="Text Box 67">
          <a:extLst>
            <a:ext uri="{FF2B5EF4-FFF2-40B4-BE49-F238E27FC236}">
              <a16:creationId xmlns:a16="http://schemas.microsoft.com/office/drawing/2014/main" id="{E43827AD-C7ED-48CF-AC07-C333EF143F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5" name="Text Box 68">
          <a:extLst>
            <a:ext uri="{FF2B5EF4-FFF2-40B4-BE49-F238E27FC236}">
              <a16:creationId xmlns:a16="http://schemas.microsoft.com/office/drawing/2014/main" id="{111CA447-6E97-46AE-84CE-11BD59E8432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6" name="Text Box 69">
          <a:extLst>
            <a:ext uri="{FF2B5EF4-FFF2-40B4-BE49-F238E27FC236}">
              <a16:creationId xmlns:a16="http://schemas.microsoft.com/office/drawing/2014/main" id="{4BAE6B52-003A-4DC7-9E05-DA97F06C5F0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7" name="Text Box 70">
          <a:extLst>
            <a:ext uri="{FF2B5EF4-FFF2-40B4-BE49-F238E27FC236}">
              <a16:creationId xmlns:a16="http://schemas.microsoft.com/office/drawing/2014/main" id="{C20F0358-A46E-4382-81FD-30270C1A5D5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8" name="Text Box 71">
          <a:extLst>
            <a:ext uri="{FF2B5EF4-FFF2-40B4-BE49-F238E27FC236}">
              <a16:creationId xmlns:a16="http://schemas.microsoft.com/office/drawing/2014/main" id="{4BBC996A-9E90-424A-8DC9-C213183A29C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69" name="Text Box 72">
          <a:extLst>
            <a:ext uri="{FF2B5EF4-FFF2-40B4-BE49-F238E27FC236}">
              <a16:creationId xmlns:a16="http://schemas.microsoft.com/office/drawing/2014/main" id="{C223EBB9-0F83-4205-A544-22DA67429CC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0" name="Text Box 73">
          <a:extLst>
            <a:ext uri="{FF2B5EF4-FFF2-40B4-BE49-F238E27FC236}">
              <a16:creationId xmlns:a16="http://schemas.microsoft.com/office/drawing/2014/main" id="{D28A66AB-5CE3-497E-81D2-F4028AD7E7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1" name="Text Box 74">
          <a:extLst>
            <a:ext uri="{FF2B5EF4-FFF2-40B4-BE49-F238E27FC236}">
              <a16:creationId xmlns:a16="http://schemas.microsoft.com/office/drawing/2014/main" id="{B5AB5E2E-8CBC-4B7B-B585-0984D1B1849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2" name="Text Box 75">
          <a:extLst>
            <a:ext uri="{FF2B5EF4-FFF2-40B4-BE49-F238E27FC236}">
              <a16:creationId xmlns:a16="http://schemas.microsoft.com/office/drawing/2014/main" id="{657AB694-B407-4EA8-B128-9E33BEE757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3" name="Text Box 77">
          <a:extLst>
            <a:ext uri="{FF2B5EF4-FFF2-40B4-BE49-F238E27FC236}">
              <a16:creationId xmlns:a16="http://schemas.microsoft.com/office/drawing/2014/main" id="{F8F4A05C-A44A-4277-BD2D-09358E668EB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4" name="Text Box 78">
          <a:extLst>
            <a:ext uri="{FF2B5EF4-FFF2-40B4-BE49-F238E27FC236}">
              <a16:creationId xmlns:a16="http://schemas.microsoft.com/office/drawing/2014/main" id="{1514051C-43B9-4934-8C5D-67B4D7B64ED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5" name="Text Box 80">
          <a:extLst>
            <a:ext uri="{FF2B5EF4-FFF2-40B4-BE49-F238E27FC236}">
              <a16:creationId xmlns:a16="http://schemas.microsoft.com/office/drawing/2014/main" id="{7F8EF157-4976-49BD-B70A-B815CD12C6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6" name="Text Box 81">
          <a:extLst>
            <a:ext uri="{FF2B5EF4-FFF2-40B4-BE49-F238E27FC236}">
              <a16:creationId xmlns:a16="http://schemas.microsoft.com/office/drawing/2014/main" id="{49F9D821-A43C-4565-AD86-35494A458E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7" name="Text Box 39">
          <a:extLst>
            <a:ext uri="{FF2B5EF4-FFF2-40B4-BE49-F238E27FC236}">
              <a16:creationId xmlns:a16="http://schemas.microsoft.com/office/drawing/2014/main" id="{B909743E-BBF6-4F25-9F78-9ED565ABD90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8" name="Text Box 40">
          <a:extLst>
            <a:ext uri="{FF2B5EF4-FFF2-40B4-BE49-F238E27FC236}">
              <a16:creationId xmlns:a16="http://schemas.microsoft.com/office/drawing/2014/main" id="{10C6AF94-3A33-4476-BCC8-FF2FF88A5AE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79" name="Text Box 41">
          <a:extLst>
            <a:ext uri="{FF2B5EF4-FFF2-40B4-BE49-F238E27FC236}">
              <a16:creationId xmlns:a16="http://schemas.microsoft.com/office/drawing/2014/main" id="{E92A3636-B043-4E45-AF40-16E4D973C5E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0" name="Text Box 42">
          <a:extLst>
            <a:ext uri="{FF2B5EF4-FFF2-40B4-BE49-F238E27FC236}">
              <a16:creationId xmlns:a16="http://schemas.microsoft.com/office/drawing/2014/main" id="{B50B4F90-5964-405F-8F92-B2E650004EA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1" name="Text Box 43">
          <a:extLst>
            <a:ext uri="{FF2B5EF4-FFF2-40B4-BE49-F238E27FC236}">
              <a16:creationId xmlns:a16="http://schemas.microsoft.com/office/drawing/2014/main" id="{365C307A-EB82-4E5D-B572-281975FC10C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2" name="Text Box 44">
          <a:extLst>
            <a:ext uri="{FF2B5EF4-FFF2-40B4-BE49-F238E27FC236}">
              <a16:creationId xmlns:a16="http://schemas.microsoft.com/office/drawing/2014/main" id="{EF885220-CAB6-430C-A331-C9C586D6085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3" name="Text Box 45">
          <a:extLst>
            <a:ext uri="{FF2B5EF4-FFF2-40B4-BE49-F238E27FC236}">
              <a16:creationId xmlns:a16="http://schemas.microsoft.com/office/drawing/2014/main" id="{0A4A4493-C977-4F2F-833F-7DD5459E4BD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4" name="Text Box 46">
          <a:extLst>
            <a:ext uri="{FF2B5EF4-FFF2-40B4-BE49-F238E27FC236}">
              <a16:creationId xmlns:a16="http://schemas.microsoft.com/office/drawing/2014/main" id="{0BA441E5-5354-4B81-9A8C-9548817CC41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5" name="Text Box 47">
          <a:extLst>
            <a:ext uri="{FF2B5EF4-FFF2-40B4-BE49-F238E27FC236}">
              <a16:creationId xmlns:a16="http://schemas.microsoft.com/office/drawing/2014/main" id="{60D4A12F-3D42-444A-8D5D-9B0B56CBDB8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6" name="Text Box 48">
          <a:extLst>
            <a:ext uri="{FF2B5EF4-FFF2-40B4-BE49-F238E27FC236}">
              <a16:creationId xmlns:a16="http://schemas.microsoft.com/office/drawing/2014/main" id="{61C764D5-435A-4506-B187-24F5380D54E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7" name="Text Box 55">
          <a:extLst>
            <a:ext uri="{FF2B5EF4-FFF2-40B4-BE49-F238E27FC236}">
              <a16:creationId xmlns:a16="http://schemas.microsoft.com/office/drawing/2014/main" id="{B989F56B-BBAF-4BFB-90FC-CD498886D2C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8" name="Text Box 56">
          <a:extLst>
            <a:ext uri="{FF2B5EF4-FFF2-40B4-BE49-F238E27FC236}">
              <a16:creationId xmlns:a16="http://schemas.microsoft.com/office/drawing/2014/main" id="{FC5B596F-B182-4BF6-B4A5-D77F811F643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89" name="Text Box 57">
          <a:extLst>
            <a:ext uri="{FF2B5EF4-FFF2-40B4-BE49-F238E27FC236}">
              <a16:creationId xmlns:a16="http://schemas.microsoft.com/office/drawing/2014/main" id="{EEB191FD-7853-4AFF-9AD1-C5386FD655E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0" name="Text Box 58">
          <a:extLst>
            <a:ext uri="{FF2B5EF4-FFF2-40B4-BE49-F238E27FC236}">
              <a16:creationId xmlns:a16="http://schemas.microsoft.com/office/drawing/2014/main" id="{FE1B90CA-6F70-4FB0-894A-59F237A907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1" name="Text Box 59">
          <a:extLst>
            <a:ext uri="{FF2B5EF4-FFF2-40B4-BE49-F238E27FC236}">
              <a16:creationId xmlns:a16="http://schemas.microsoft.com/office/drawing/2014/main" id="{43E4D847-87AC-4BB2-A581-C43907BF98E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2" name="Text Box 60">
          <a:extLst>
            <a:ext uri="{FF2B5EF4-FFF2-40B4-BE49-F238E27FC236}">
              <a16:creationId xmlns:a16="http://schemas.microsoft.com/office/drawing/2014/main" id="{40E8F851-BEFB-4CA5-B10C-026296ABDA9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3" name="Text Box 61">
          <a:extLst>
            <a:ext uri="{FF2B5EF4-FFF2-40B4-BE49-F238E27FC236}">
              <a16:creationId xmlns:a16="http://schemas.microsoft.com/office/drawing/2014/main" id="{502BDB88-E7DE-4CE2-BA78-33DA95DEAFE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4" name="Text Box 62">
          <a:extLst>
            <a:ext uri="{FF2B5EF4-FFF2-40B4-BE49-F238E27FC236}">
              <a16:creationId xmlns:a16="http://schemas.microsoft.com/office/drawing/2014/main" id="{ED2F217A-ADF1-464B-8D7D-A7F0FF18E2F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5" name="Text Box 63">
          <a:extLst>
            <a:ext uri="{FF2B5EF4-FFF2-40B4-BE49-F238E27FC236}">
              <a16:creationId xmlns:a16="http://schemas.microsoft.com/office/drawing/2014/main" id="{9D5A5C70-7E71-49DC-B65E-EB1E40EA1C3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6" name="Text Box 64">
          <a:extLst>
            <a:ext uri="{FF2B5EF4-FFF2-40B4-BE49-F238E27FC236}">
              <a16:creationId xmlns:a16="http://schemas.microsoft.com/office/drawing/2014/main" id="{EE204669-7006-4A54-ABD9-EC064635598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7" name="Text Box 66">
          <a:extLst>
            <a:ext uri="{FF2B5EF4-FFF2-40B4-BE49-F238E27FC236}">
              <a16:creationId xmlns:a16="http://schemas.microsoft.com/office/drawing/2014/main" id="{AEA382D8-92F8-4104-A1B8-BE51F1FDE1C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8" name="Text Box 67">
          <a:extLst>
            <a:ext uri="{FF2B5EF4-FFF2-40B4-BE49-F238E27FC236}">
              <a16:creationId xmlns:a16="http://schemas.microsoft.com/office/drawing/2014/main" id="{A71CC3AC-1D49-4ED5-83A5-E6C546E27C4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799" name="Text Box 68">
          <a:extLst>
            <a:ext uri="{FF2B5EF4-FFF2-40B4-BE49-F238E27FC236}">
              <a16:creationId xmlns:a16="http://schemas.microsoft.com/office/drawing/2014/main" id="{6DB0E110-1BC3-4CB1-8389-74D02274C64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0" name="Text Box 69">
          <a:extLst>
            <a:ext uri="{FF2B5EF4-FFF2-40B4-BE49-F238E27FC236}">
              <a16:creationId xmlns:a16="http://schemas.microsoft.com/office/drawing/2014/main" id="{D0686E5F-1F41-49A7-B84D-CE100AB1AF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1" name="Text Box 70">
          <a:extLst>
            <a:ext uri="{FF2B5EF4-FFF2-40B4-BE49-F238E27FC236}">
              <a16:creationId xmlns:a16="http://schemas.microsoft.com/office/drawing/2014/main" id="{473FDD22-D710-4773-A9B1-7A1CE1A81D6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2" name="Text Box 71">
          <a:extLst>
            <a:ext uri="{FF2B5EF4-FFF2-40B4-BE49-F238E27FC236}">
              <a16:creationId xmlns:a16="http://schemas.microsoft.com/office/drawing/2014/main" id="{B2AA3339-2A76-42C7-8CE4-A6D731704DA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3" name="Text Box 72">
          <a:extLst>
            <a:ext uri="{FF2B5EF4-FFF2-40B4-BE49-F238E27FC236}">
              <a16:creationId xmlns:a16="http://schemas.microsoft.com/office/drawing/2014/main" id="{B518A948-1758-4A04-9E4D-C1EBB31983B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4" name="Text Box 73">
          <a:extLst>
            <a:ext uri="{FF2B5EF4-FFF2-40B4-BE49-F238E27FC236}">
              <a16:creationId xmlns:a16="http://schemas.microsoft.com/office/drawing/2014/main" id="{64F88051-F9EC-4C54-9877-A6F69795FFA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5" name="Text Box 74">
          <a:extLst>
            <a:ext uri="{FF2B5EF4-FFF2-40B4-BE49-F238E27FC236}">
              <a16:creationId xmlns:a16="http://schemas.microsoft.com/office/drawing/2014/main" id="{47F7C51B-71DD-418A-BB12-8B14215A73F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6" name="Text Box 75">
          <a:extLst>
            <a:ext uri="{FF2B5EF4-FFF2-40B4-BE49-F238E27FC236}">
              <a16:creationId xmlns:a16="http://schemas.microsoft.com/office/drawing/2014/main" id="{DC3353C6-7484-4CC5-8B16-5BEE232B7CA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7" name="Text Box 77">
          <a:extLst>
            <a:ext uri="{FF2B5EF4-FFF2-40B4-BE49-F238E27FC236}">
              <a16:creationId xmlns:a16="http://schemas.microsoft.com/office/drawing/2014/main" id="{3EAD5CD2-1126-4BF3-A9EC-0B66C66DD67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8" name="Text Box 78">
          <a:extLst>
            <a:ext uri="{FF2B5EF4-FFF2-40B4-BE49-F238E27FC236}">
              <a16:creationId xmlns:a16="http://schemas.microsoft.com/office/drawing/2014/main" id="{F99908B6-8FA2-4590-AC1D-490733FC010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09" name="Text Box 80">
          <a:extLst>
            <a:ext uri="{FF2B5EF4-FFF2-40B4-BE49-F238E27FC236}">
              <a16:creationId xmlns:a16="http://schemas.microsoft.com/office/drawing/2014/main" id="{734F232C-C33E-48D1-9EB9-C11C93D4BB6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0" name="Text Box 81">
          <a:extLst>
            <a:ext uri="{FF2B5EF4-FFF2-40B4-BE49-F238E27FC236}">
              <a16:creationId xmlns:a16="http://schemas.microsoft.com/office/drawing/2014/main" id="{48906BF5-7DFC-470F-9DE9-4396232ECEA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1" name="Text Box 39">
          <a:extLst>
            <a:ext uri="{FF2B5EF4-FFF2-40B4-BE49-F238E27FC236}">
              <a16:creationId xmlns:a16="http://schemas.microsoft.com/office/drawing/2014/main" id="{5F79758A-BD52-4A2B-B6D9-7A73E56C5D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2" name="Text Box 40">
          <a:extLst>
            <a:ext uri="{FF2B5EF4-FFF2-40B4-BE49-F238E27FC236}">
              <a16:creationId xmlns:a16="http://schemas.microsoft.com/office/drawing/2014/main" id="{642142E4-0A40-40D4-8FED-F6FE2B19B3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3" name="Text Box 41">
          <a:extLst>
            <a:ext uri="{FF2B5EF4-FFF2-40B4-BE49-F238E27FC236}">
              <a16:creationId xmlns:a16="http://schemas.microsoft.com/office/drawing/2014/main" id="{4D187860-6571-49A4-B0BA-A153DAABA94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4" name="Text Box 42">
          <a:extLst>
            <a:ext uri="{FF2B5EF4-FFF2-40B4-BE49-F238E27FC236}">
              <a16:creationId xmlns:a16="http://schemas.microsoft.com/office/drawing/2014/main" id="{AA3848F6-2694-4E26-8517-154EA0CC0C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3CEE1C4B-E293-4F78-B272-484A0A5EFE0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B92C6A7B-51C8-4C07-8C10-D2F240AC084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7" name="Text Box 45">
          <a:extLst>
            <a:ext uri="{FF2B5EF4-FFF2-40B4-BE49-F238E27FC236}">
              <a16:creationId xmlns:a16="http://schemas.microsoft.com/office/drawing/2014/main" id="{52346277-400D-4DA5-B594-08F79BE388D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8" name="Text Box 46">
          <a:extLst>
            <a:ext uri="{FF2B5EF4-FFF2-40B4-BE49-F238E27FC236}">
              <a16:creationId xmlns:a16="http://schemas.microsoft.com/office/drawing/2014/main" id="{ED28C106-43A0-4C43-A402-7D863380F38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19" name="Text Box 47">
          <a:extLst>
            <a:ext uri="{FF2B5EF4-FFF2-40B4-BE49-F238E27FC236}">
              <a16:creationId xmlns:a16="http://schemas.microsoft.com/office/drawing/2014/main" id="{C5094436-6623-4B04-A36F-6FD785D078C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0" name="Text Box 48">
          <a:extLst>
            <a:ext uri="{FF2B5EF4-FFF2-40B4-BE49-F238E27FC236}">
              <a16:creationId xmlns:a16="http://schemas.microsoft.com/office/drawing/2014/main" id="{F98C0070-B16E-4D27-8379-B4BD289FB4B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1" name="Text Box 55">
          <a:extLst>
            <a:ext uri="{FF2B5EF4-FFF2-40B4-BE49-F238E27FC236}">
              <a16:creationId xmlns:a16="http://schemas.microsoft.com/office/drawing/2014/main" id="{8137F67A-EBA2-4375-B0BB-0BFB6214BFC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2" name="Text Box 56">
          <a:extLst>
            <a:ext uri="{FF2B5EF4-FFF2-40B4-BE49-F238E27FC236}">
              <a16:creationId xmlns:a16="http://schemas.microsoft.com/office/drawing/2014/main" id="{F94EEF85-F600-4822-9608-9172B0FD0B9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3" name="Text Box 57">
          <a:extLst>
            <a:ext uri="{FF2B5EF4-FFF2-40B4-BE49-F238E27FC236}">
              <a16:creationId xmlns:a16="http://schemas.microsoft.com/office/drawing/2014/main" id="{528C3AF1-8F81-4B1C-99E0-8AC9914F6B0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4" name="Text Box 58">
          <a:extLst>
            <a:ext uri="{FF2B5EF4-FFF2-40B4-BE49-F238E27FC236}">
              <a16:creationId xmlns:a16="http://schemas.microsoft.com/office/drawing/2014/main" id="{9E52B5E4-ECC6-4DF1-94C0-8CE66E48F82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A5224B04-7E7C-4DC2-BBAB-5C9AEC60D6B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6" name="Text Box 60">
          <a:extLst>
            <a:ext uri="{FF2B5EF4-FFF2-40B4-BE49-F238E27FC236}">
              <a16:creationId xmlns:a16="http://schemas.microsoft.com/office/drawing/2014/main" id="{909B2CD0-4C3C-40D9-81AF-A736FECC230B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7" name="Text Box 61">
          <a:extLst>
            <a:ext uri="{FF2B5EF4-FFF2-40B4-BE49-F238E27FC236}">
              <a16:creationId xmlns:a16="http://schemas.microsoft.com/office/drawing/2014/main" id="{7007CDE2-EB62-4158-8669-D7DD75537B3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8" name="Text Box 62">
          <a:extLst>
            <a:ext uri="{FF2B5EF4-FFF2-40B4-BE49-F238E27FC236}">
              <a16:creationId xmlns:a16="http://schemas.microsoft.com/office/drawing/2014/main" id="{83CEB67C-DFE6-4E6C-A023-13C87D2C6F7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68F5396C-1FD9-4171-9369-990AED369BA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0" name="Text Box 64">
          <a:extLst>
            <a:ext uri="{FF2B5EF4-FFF2-40B4-BE49-F238E27FC236}">
              <a16:creationId xmlns:a16="http://schemas.microsoft.com/office/drawing/2014/main" id="{44F37FC4-A913-42F6-97E8-8934FC869A16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1" name="Text Box 66">
          <a:extLst>
            <a:ext uri="{FF2B5EF4-FFF2-40B4-BE49-F238E27FC236}">
              <a16:creationId xmlns:a16="http://schemas.microsoft.com/office/drawing/2014/main" id="{7B685734-97EA-4E92-BFF6-955DEF74BA3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2" name="Text Box 67">
          <a:extLst>
            <a:ext uri="{FF2B5EF4-FFF2-40B4-BE49-F238E27FC236}">
              <a16:creationId xmlns:a16="http://schemas.microsoft.com/office/drawing/2014/main" id="{29EB1A70-01C0-4123-A7CB-353B1518A5B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3" name="Text Box 68">
          <a:extLst>
            <a:ext uri="{FF2B5EF4-FFF2-40B4-BE49-F238E27FC236}">
              <a16:creationId xmlns:a16="http://schemas.microsoft.com/office/drawing/2014/main" id="{B4F0D467-B1A4-4893-9FE7-C7DEEB78546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4" name="Text Box 69">
          <a:extLst>
            <a:ext uri="{FF2B5EF4-FFF2-40B4-BE49-F238E27FC236}">
              <a16:creationId xmlns:a16="http://schemas.microsoft.com/office/drawing/2014/main" id="{0D3DB467-7EA4-4C86-9F16-B635E0839FB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5" name="Text Box 70">
          <a:extLst>
            <a:ext uri="{FF2B5EF4-FFF2-40B4-BE49-F238E27FC236}">
              <a16:creationId xmlns:a16="http://schemas.microsoft.com/office/drawing/2014/main" id="{E2FE85D6-1846-4EB1-99F3-900CAC9630A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6" name="Text Box 71">
          <a:extLst>
            <a:ext uri="{FF2B5EF4-FFF2-40B4-BE49-F238E27FC236}">
              <a16:creationId xmlns:a16="http://schemas.microsoft.com/office/drawing/2014/main" id="{6D76157A-A4B0-4952-AA3D-E34F9258505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7" name="Text Box 72">
          <a:extLst>
            <a:ext uri="{FF2B5EF4-FFF2-40B4-BE49-F238E27FC236}">
              <a16:creationId xmlns:a16="http://schemas.microsoft.com/office/drawing/2014/main" id="{56A73B4D-9F3F-407F-A469-5C702C7AF83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8" name="Text Box 73">
          <a:extLst>
            <a:ext uri="{FF2B5EF4-FFF2-40B4-BE49-F238E27FC236}">
              <a16:creationId xmlns:a16="http://schemas.microsoft.com/office/drawing/2014/main" id="{40D2B4F9-252A-4F9F-AC42-E06E8FA9CCC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39" name="Text Box 74">
          <a:extLst>
            <a:ext uri="{FF2B5EF4-FFF2-40B4-BE49-F238E27FC236}">
              <a16:creationId xmlns:a16="http://schemas.microsoft.com/office/drawing/2014/main" id="{DD6BB92F-1E48-4CC3-9508-A61E39B1FAF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0" name="Text Box 75">
          <a:extLst>
            <a:ext uri="{FF2B5EF4-FFF2-40B4-BE49-F238E27FC236}">
              <a16:creationId xmlns:a16="http://schemas.microsoft.com/office/drawing/2014/main" id="{68420259-1A4D-49E9-AE2A-95767EE9A37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1" name="Text Box 77">
          <a:extLst>
            <a:ext uri="{FF2B5EF4-FFF2-40B4-BE49-F238E27FC236}">
              <a16:creationId xmlns:a16="http://schemas.microsoft.com/office/drawing/2014/main" id="{6A112EBA-DAB4-4645-A86C-DFF051B05AF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2" name="Text Box 78">
          <a:extLst>
            <a:ext uri="{FF2B5EF4-FFF2-40B4-BE49-F238E27FC236}">
              <a16:creationId xmlns:a16="http://schemas.microsoft.com/office/drawing/2014/main" id="{3FCC048E-1E0F-4330-B3CD-4BCE06BB7A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3" name="Text Box 80">
          <a:extLst>
            <a:ext uri="{FF2B5EF4-FFF2-40B4-BE49-F238E27FC236}">
              <a16:creationId xmlns:a16="http://schemas.microsoft.com/office/drawing/2014/main" id="{B385779A-2B36-4617-9312-441F4168816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4" name="Text Box 81">
          <a:extLst>
            <a:ext uri="{FF2B5EF4-FFF2-40B4-BE49-F238E27FC236}">
              <a16:creationId xmlns:a16="http://schemas.microsoft.com/office/drawing/2014/main" id="{9EE07C2E-5D90-4806-94B3-BEF260E9D2E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5" name="Text Box 39">
          <a:extLst>
            <a:ext uri="{FF2B5EF4-FFF2-40B4-BE49-F238E27FC236}">
              <a16:creationId xmlns:a16="http://schemas.microsoft.com/office/drawing/2014/main" id="{7CF4E02B-73F9-4408-99A0-4C7C733AB2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6" name="Text Box 40">
          <a:extLst>
            <a:ext uri="{FF2B5EF4-FFF2-40B4-BE49-F238E27FC236}">
              <a16:creationId xmlns:a16="http://schemas.microsoft.com/office/drawing/2014/main" id="{1A9D631C-CFC4-4963-B59A-6F49FBA3058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7" name="Text Box 41">
          <a:extLst>
            <a:ext uri="{FF2B5EF4-FFF2-40B4-BE49-F238E27FC236}">
              <a16:creationId xmlns:a16="http://schemas.microsoft.com/office/drawing/2014/main" id="{029B19E1-0B23-4BD7-9E72-CC2F7544CBF2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8" name="Text Box 42">
          <a:extLst>
            <a:ext uri="{FF2B5EF4-FFF2-40B4-BE49-F238E27FC236}">
              <a16:creationId xmlns:a16="http://schemas.microsoft.com/office/drawing/2014/main" id="{4972DF82-04C1-4F58-A1BA-64A85F11542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49" name="Text Box 43">
          <a:extLst>
            <a:ext uri="{FF2B5EF4-FFF2-40B4-BE49-F238E27FC236}">
              <a16:creationId xmlns:a16="http://schemas.microsoft.com/office/drawing/2014/main" id="{9D9B1A4A-5321-476C-99CA-2DE02985E42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0" name="Text Box 44">
          <a:extLst>
            <a:ext uri="{FF2B5EF4-FFF2-40B4-BE49-F238E27FC236}">
              <a16:creationId xmlns:a16="http://schemas.microsoft.com/office/drawing/2014/main" id="{147FE75B-1124-4414-B1CC-C81237FDA6A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1" name="Text Box 45">
          <a:extLst>
            <a:ext uri="{FF2B5EF4-FFF2-40B4-BE49-F238E27FC236}">
              <a16:creationId xmlns:a16="http://schemas.microsoft.com/office/drawing/2014/main" id="{67DEAB12-78C0-4E3B-890B-5AFCA0A11D90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2" name="Text Box 46">
          <a:extLst>
            <a:ext uri="{FF2B5EF4-FFF2-40B4-BE49-F238E27FC236}">
              <a16:creationId xmlns:a16="http://schemas.microsoft.com/office/drawing/2014/main" id="{8555865B-638B-43EC-BBDF-E8F38B56A0E9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3" name="Text Box 47">
          <a:extLst>
            <a:ext uri="{FF2B5EF4-FFF2-40B4-BE49-F238E27FC236}">
              <a16:creationId xmlns:a16="http://schemas.microsoft.com/office/drawing/2014/main" id="{9334A061-A66A-4C3C-B0E7-85137AC2565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4" name="Text Box 48">
          <a:extLst>
            <a:ext uri="{FF2B5EF4-FFF2-40B4-BE49-F238E27FC236}">
              <a16:creationId xmlns:a16="http://schemas.microsoft.com/office/drawing/2014/main" id="{A37CD515-292C-46AC-8818-FEF30E237F24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5" name="Text Box 55">
          <a:extLst>
            <a:ext uri="{FF2B5EF4-FFF2-40B4-BE49-F238E27FC236}">
              <a16:creationId xmlns:a16="http://schemas.microsoft.com/office/drawing/2014/main" id="{B24DE73B-64BD-4E2D-BBAD-B55734B6F8C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6" name="Text Box 56">
          <a:extLst>
            <a:ext uri="{FF2B5EF4-FFF2-40B4-BE49-F238E27FC236}">
              <a16:creationId xmlns:a16="http://schemas.microsoft.com/office/drawing/2014/main" id="{76B2BA41-86D3-460D-9ED5-6C2FCE1A9213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7" name="Text Box 57">
          <a:extLst>
            <a:ext uri="{FF2B5EF4-FFF2-40B4-BE49-F238E27FC236}">
              <a16:creationId xmlns:a16="http://schemas.microsoft.com/office/drawing/2014/main" id="{8CE35FA5-A73A-481B-B9B4-4B7A5C9CD12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8" name="Text Box 58">
          <a:extLst>
            <a:ext uri="{FF2B5EF4-FFF2-40B4-BE49-F238E27FC236}">
              <a16:creationId xmlns:a16="http://schemas.microsoft.com/office/drawing/2014/main" id="{04264796-AE37-4A5D-AA41-6EF122DC7BC1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4663613C-87A0-46E1-8E69-28930CB886F8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0" name="Text Box 60">
          <a:extLst>
            <a:ext uri="{FF2B5EF4-FFF2-40B4-BE49-F238E27FC236}">
              <a16:creationId xmlns:a16="http://schemas.microsoft.com/office/drawing/2014/main" id="{2AF4BADD-D6F9-49E5-BF2D-78DF184D7E4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1" name="Text Box 61">
          <a:extLst>
            <a:ext uri="{FF2B5EF4-FFF2-40B4-BE49-F238E27FC236}">
              <a16:creationId xmlns:a16="http://schemas.microsoft.com/office/drawing/2014/main" id="{7457BD60-36A5-45E7-96CD-4B7F9928F01C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2" name="Text Box 62">
          <a:extLst>
            <a:ext uri="{FF2B5EF4-FFF2-40B4-BE49-F238E27FC236}">
              <a16:creationId xmlns:a16="http://schemas.microsoft.com/office/drawing/2014/main" id="{74E518D4-6EB7-4209-B25E-A46C82A23AD7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6F838173-EF6B-413E-A077-193D8D444AFE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4" name="Text Box 64">
          <a:extLst>
            <a:ext uri="{FF2B5EF4-FFF2-40B4-BE49-F238E27FC236}">
              <a16:creationId xmlns:a16="http://schemas.microsoft.com/office/drawing/2014/main" id="{D612010D-30F3-41C3-A0A1-82F96F79F0C5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5" name="Text Box 66">
          <a:extLst>
            <a:ext uri="{FF2B5EF4-FFF2-40B4-BE49-F238E27FC236}">
              <a16:creationId xmlns:a16="http://schemas.microsoft.com/office/drawing/2014/main" id="{3C371646-A13A-4619-B1AB-0609B69E954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6" name="Text Box 67">
          <a:extLst>
            <a:ext uri="{FF2B5EF4-FFF2-40B4-BE49-F238E27FC236}">
              <a16:creationId xmlns:a16="http://schemas.microsoft.com/office/drawing/2014/main" id="{14205C99-7208-4C12-A8E7-24CC18C531F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7" name="Text Box 68">
          <a:extLst>
            <a:ext uri="{FF2B5EF4-FFF2-40B4-BE49-F238E27FC236}">
              <a16:creationId xmlns:a16="http://schemas.microsoft.com/office/drawing/2014/main" id="{8C3E5D7A-29C6-432D-83BA-A7E114D40FAD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8" name="Text Box 69">
          <a:extLst>
            <a:ext uri="{FF2B5EF4-FFF2-40B4-BE49-F238E27FC236}">
              <a16:creationId xmlns:a16="http://schemas.microsoft.com/office/drawing/2014/main" id="{53C2FBE0-626F-4F5E-A3EB-A20827CE751A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</xdr:row>
      <xdr:rowOff>0</xdr:rowOff>
    </xdr:from>
    <xdr:ext cx="104775" cy="203201"/>
    <xdr:sp macro="" textlink="">
      <xdr:nvSpPr>
        <xdr:cNvPr id="4869" name="Text Box 70">
          <a:extLst>
            <a:ext uri="{FF2B5EF4-FFF2-40B4-BE49-F238E27FC236}">
              <a16:creationId xmlns:a16="http://schemas.microsoft.com/office/drawing/2014/main" id="{6702B2AD-127F-424D-9E05-37F2978BF98F}"/>
            </a:ext>
          </a:extLst>
        </xdr:cNvPr>
        <xdr:cNvSpPr txBox="1">
          <a:spLocks noChangeArrowheads="1"/>
        </xdr:cNvSpPr>
      </xdr:nvSpPr>
      <xdr:spPr bwMode="auto">
        <a:xfrm>
          <a:off x="1371600" y="40481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20</xdr:row>
      <xdr:rowOff>0</xdr:rowOff>
    </xdr:from>
    <xdr:ext cx="2133600" cy="14107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D0B437-5BB4-46A6-AEF7-CFA6C6E21CBF}"/>
            </a:ext>
          </a:extLst>
        </xdr:cNvPr>
        <xdr:cNvSpPr txBox="1"/>
      </xdr:nvSpPr>
      <xdr:spPr>
        <a:xfrm>
          <a:off x="752475" y="4705350"/>
          <a:ext cx="2133600" cy="14107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Prepared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JONAIRE  T  BENIS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Major     (SC)      PA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Acting Chief, PBB, OG6 </a:t>
          </a:r>
        </a:p>
      </xdr:txBody>
    </xdr:sp>
    <xdr:clientData/>
  </xdr:oneCellAnchor>
  <xdr:oneCellAnchor>
    <xdr:from>
      <xdr:col>12</xdr:col>
      <xdr:colOff>257175</xdr:colOff>
      <xdr:row>20</xdr:row>
      <xdr:rowOff>0</xdr:rowOff>
    </xdr:from>
    <xdr:ext cx="3070972" cy="112466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05BB1F-2E9C-47A3-8BEE-CB59A089B978}"/>
            </a:ext>
          </a:extLst>
        </xdr:cNvPr>
        <xdr:cNvSpPr txBox="1"/>
      </xdr:nvSpPr>
      <xdr:spPr>
        <a:xfrm>
          <a:off x="10944225" y="4705350"/>
          <a:ext cx="3070972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CONSTANCIO M ESPINA II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Colonel     GSC   (SC)     PA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AC of S for C4S, G6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49"/>
  <sheetViews>
    <sheetView zoomScale="80" zoomScaleNormal="80" zoomScaleSheetLayoutView="100" workbookViewId="0">
      <selection activeCell="S21" sqref="S21"/>
    </sheetView>
  </sheetViews>
  <sheetFormatPr defaultColWidth="8.85546875" defaultRowHeight="12.75" x14ac:dyDescent="0.25"/>
  <cols>
    <col min="1" max="1" width="5.42578125" style="10" customWidth="1"/>
    <col min="2" max="2" width="15.28515625" style="10" customWidth="1"/>
    <col min="3" max="3" width="25.42578125" style="8" customWidth="1"/>
    <col min="4" max="4" width="8.85546875" style="10" customWidth="1"/>
    <col min="5" max="5" width="15.42578125" style="10" customWidth="1"/>
    <col min="6" max="6" width="10" style="10" customWidth="1"/>
    <col min="7" max="7" width="10.42578125" style="10" customWidth="1"/>
    <col min="8" max="8" width="9.5703125" style="10" customWidth="1"/>
    <col min="9" max="9" width="9.28515625" style="3" customWidth="1"/>
    <col min="10" max="10" width="9.5703125" style="3" customWidth="1"/>
    <col min="11" max="11" width="16.7109375" style="3" customWidth="1"/>
    <col min="12" max="12" width="17.28515625" style="10" customWidth="1"/>
    <col min="13" max="13" width="17.7109375" style="3" customWidth="1"/>
    <col min="14" max="14" width="25" style="11" customWidth="1"/>
    <col min="15" max="15" width="8.85546875" style="3"/>
    <col min="16" max="16" width="15.140625" style="3" bestFit="1" customWidth="1"/>
    <col min="17" max="17" width="16.28515625" style="3" bestFit="1" customWidth="1"/>
    <col min="18" max="16384" width="8.85546875" style="3"/>
  </cols>
  <sheetData>
    <row r="1" spans="1:14" ht="12.75" customHeight="1" x14ac:dyDescent="0.25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2.75" customHeight="1" x14ac:dyDescent="0.25">
      <c r="A2" s="227" t="s">
        <v>39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2.75" customHeight="1" x14ac:dyDescent="0.25">
      <c r="A3" s="226" t="s">
        <v>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91" t="s">
        <v>574</v>
      </c>
      <c r="N4" s="5"/>
    </row>
    <row r="5" spans="1:14" x14ac:dyDescent="0.25">
      <c r="A5" s="228" t="s">
        <v>101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6" customHeight="1" x14ac:dyDescent="0.25">
      <c r="A7" s="229" t="s">
        <v>11</v>
      </c>
      <c r="B7" s="230" t="s">
        <v>35</v>
      </c>
      <c r="C7" s="230" t="s">
        <v>36</v>
      </c>
      <c r="D7" s="230" t="s">
        <v>37</v>
      </c>
      <c r="E7" s="229" t="s">
        <v>38</v>
      </c>
      <c r="F7" s="229" t="s">
        <v>13</v>
      </c>
      <c r="G7" s="229"/>
      <c r="H7" s="229"/>
      <c r="I7" s="229"/>
      <c r="J7" s="229" t="s">
        <v>14</v>
      </c>
      <c r="K7" s="229" t="s">
        <v>15</v>
      </c>
      <c r="L7" s="229"/>
      <c r="M7" s="229"/>
      <c r="N7" s="33" t="s">
        <v>16</v>
      </c>
    </row>
    <row r="8" spans="1:14" ht="43.5" customHeight="1" x14ac:dyDescent="0.25">
      <c r="A8" s="229"/>
      <c r="B8" s="230"/>
      <c r="C8" s="230"/>
      <c r="D8" s="230"/>
      <c r="E8" s="229"/>
      <c r="F8" s="33" t="s">
        <v>17</v>
      </c>
      <c r="G8" s="33" t="s">
        <v>18</v>
      </c>
      <c r="H8" s="33" t="s">
        <v>19</v>
      </c>
      <c r="I8" s="33" t="s">
        <v>20</v>
      </c>
      <c r="J8" s="229"/>
      <c r="K8" s="33" t="s">
        <v>6</v>
      </c>
      <c r="L8" s="33" t="s">
        <v>5</v>
      </c>
      <c r="M8" s="33" t="s">
        <v>7</v>
      </c>
      <c r="N8" s="33" t="s">
        <v>21</v>
      </c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  <c r="K9" s="6">
        <v>12</v>
      </c>
      <c r="L9" s="6">
        <v>13</v>
      </c>
      <c r="M9" s="6">
        <v>14</v>
      </c>
      <c r="N9" s="6">
        <v>15</v>
      </c>
    </row>
    <row r="10" spans="1:14" x14ac:dyDescent="0.25">
      <c r="A10" s="6">
        <v>2</v>
      </c>
      <c r="B10" s="6"/>
      <c r="C10" s="27" t="s">
        <v>78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5.5" x14ac:dyDescent="0.25">
      <c r="A11" s="6">
        <v>3</v>
      </c>
      <c r="B11" s="61" t="s">
        <v>99</v>
      </c>
      <c r="C11" s="57" t="s">
        <v>102</v>
      </c>
      <c r="D11" s="6" t="s">
        <v>541</v>
      </c>
      <c r="E11" s="59" t="s">
        <v>40</v>
      </c>
      <c r="F11" s="40">
        <v>44958</v>
      </c>
      <c r="G11" s="40" t="s">
        <v>86</v>
      </c>
      <c r="H11" s="40">
        <v>44958</v>
      </c>
      <c r="I11" s="40">
        <v>44958</v>
      </c>
      <c r="J11" s="6" t="s">
        <v>83</v>
      </c>
      <c r="K11" s="63">
        <f>L11</f>
        <v>11540300</v>
      </c>
      <c r="L11" s="62">
        <f>PPMP!H10</f>
        <v>11540300</v>
      </c>
      <c r="M11" s="6"/>
      <c r="N11" s="137" t="s">
        <v>90</v>
      </c>
    </row>
    <row r="12" spans="1:14" ht="25.5" x14ac:dyDescent="0.25">
      <c r="A12" s="6">
        <v>4</v>
      </c>
      <c r="B12" s="61" t="s">
        <v>547</v>
      </c>
      <c r="C12" s="111" t="s">
        <v>549</v>
      </c>
      <c r="D12" s="6" t="s">
        <v>540</v>
      </c>
      <c r="E12" s="59" t="s">
        <v>40</v>
      </c>
      <c r="F12" s="40">
        <v>44958</v>
      </c>
      <c r="G12" s="40" t="s">
        <v>86</v>
      </c>
      <c r="H12" s="40">
        <v>44958</v>
      </c>
      <c r="I12" s="40">
        <v>44958</v>
      </c>
      <c r="J12" s="6" t="s">
        <v>83</v>
      </c>
      <c r="K12" s="63">
        <f t="shared" ref="K12:K26" si="0">L12</f>
        <v>200000</v>
      </c>
      <c r="L12" s="62">
        <f>PPMP!H292</f>
        <v>200000</v>
      </c>
      <c r="M12" s="6"/>
      <c r="N12" s="137" t="s">
        <v>90</v>
      </c>
    </row>
    <row r="13" spans="1:14" ht="25.5" x14ac:dyDescent="0.25">
      <c r="A13" s="6">
        <v>5</v>
      </c>
      <c r="B13" s="61" t="s">
        <v>75</v>
      </c>
      <c r="C13" s="111" t="s">
        <v>82</v>
      </c>
      <c r="D13" s="6" t="s">
        <v>541</v>
      </c>
      <c r="E13" s="59" t="s">
        <v>557</v>
      </c>
      <c r="F13" s="40">
        <v>44835</v>
      </c>
      <c r="G13" s="40">
        <v>44866</v>
      </c>
      <c r="H13" s="40">
        <v>44896</v>
      </c>
      <c r="I13" s="40">
        <v>44927</v>
      </c>
      <c r="J13" s="6" t="s">
        <v>83</v>
      </c>
      <c r="K13" s="63">
        <f t="shared" si="0"/>
        <v>6500000</v>
      </c>
      <c r="L13" s="62">
        <f>PPMP!H295</f>
        <v>6500000</v>
      </c>
      <c r="M13" s="6"/>
      <c r="N13" s="137" t="s">
        <v>560</v>
      </c>
    </row>
    <row r="14" spans="1:14" ht="25.5" x14ac:dyDescent="0.25">
      <c r="A14" s="6">
        <v>6</v>
      </c>
      <c r="B14" s="61" t="s">
        <v>75</v>
      </c>
      <c r="C14" s="111" t="s">
        <v>82</v>
      </c>
      <c r="D14" s="6" t="s">
        <v>541</v>
      </c>
      <c r="E14" s="59" t="s">
        <v>40</v>
      </c>
      <c r="F14" s="40">
        <v>44958</v>
      </c>
      <c r="G14" s="40" t="s">
        <v>86</v>
      </c>
      <c r="H14" s="40">
        <v>44958</v>
      </c>
      <c r="I14" s="40">
        <v>44958</v>
      </c>
      <c r="J14" s="6" t="s">
        <v>83</v>
      </c>
      <c r="K14" s="63">
        <f t="shared" si="0"/>
        <v>18062000</v>
      </c>
      <c r="L14" s="62">
        <f>PPMP!H305</f>
        <v>18062000</v>
      </c>
      <c r="M14" s="6"/>
      <c r="N14" s="137" t="s">
        <v>90</v>
      </c>
    </row>
    <row r="15" spans="1:14" ht="25.5" x14ac:dyDescent="0.25">
      <c r="A15" s="6">
        <v>7</v>
      </c>
      <c r="B15" s="61" t="s">
        <v>74</v>
      </c>
      <c r="C15" s="111" t="s">
        <v>81</v>
      </c>
      <c r="D15" s="6" t="s">
        <v>541</v>
      </c>
      <c r="E15" s="59" t="s">
        <v>557</v>
      </c>
      <c r="F15" s="40">
        <v>44835</v>
      </c>
      <c r="G15" s="40">
        <v>44866</v>
      </c>
      <c r="H15" s="40">
        <v>44896</v>
      </c>
      <c r="I15" s="40">
        <v>44927</v>
      </c>
      <c r="J15" s="6" t="s">
        <v>83</v>
      </c>
      <c r="K15" s="63">
        <f t="shared" si="0"/>
        <v>3000000</v>
      </c>
      <c r="L15" s="62">
        <f>PPMP!H391</f>
        <v>3000000</v>
      </c>
      <c r="M15" s="6"/>
      <c r="N15" s="137" t="s">
        <v>560</v>
      </c>
    </row>
    <row r="16" spans="1:14" ht="25.5" x14ac:dyDescent="0.25">
      <c r="A16" s="6">
        <v>8</v>
      </c>
      <c r="B16" s="61" t="s">
        <v>74</v>
      </c>
      <c r="C16" s="111" t="s">
        <v>81</v>
      </c>
      <c r="D16" s="6" t="s">
        <v>543</v>
      </c>
      <c r="E16" s="59" t="s">
        <v>557</v>
      </c>
      <c r="F16" s="40">
        <v>44949</v>
      </c>
      <c r="G16" s="40">
        <v>44615</v>
      </c>
      <c r="H16" s="40">
        <v>44643</v>
      </c>
      <c r="I16" s="40">
        <v>44674</v>
      </c>
      <c r="J16" s="6" t="s">
        <v>83</v>
      </c>
      <c r="K16" s="63">
        <f t="shared" si="0"/>
        <v>5211928</v>
      </c>
      <c r="L16" s="62">
        <f>PPMP!H395</f>
        <v>5211928</v>
      </c>
      <c r="M16" s="6"/>
      <c r="N16" s="137" t="s">
        <v>90</v>
      </c>
    </row>
    <row r="17" spans="1:17" ht="25.5" x14ac:dyDescent="0.25">
      <c r="A17" s="6">
        <v>9</v>
      </c>
      <c r="B17" s="61" t="s">
        <v>74</v>
      </c>
      <c r="C17" s="111" t="s">
        <v>81</v>
      </c>
      <c r="D17" s="6" t="s">
        <v>541</v>
      </c>
      <c r="E17" s="59" t="s">
        <v>40</v>
      </c>
      <c r="F17" s="40">
        <v>44958</v>
      </c>
      <c r="G17" s="40" t="s">
        <v>86</v>
      </c>
      <c r="H17" s="40">
        <v>44958</v>
      </c>
      <c r="I17" s="40">
        <v>44958</v>
      </c>
      <c r="J17" s="6" t="s">
        <v>83</v>
      </c>
      <c r="K17" s="63">
        <f t="shared" si="0"/>
        <v>8274727.9979999997</v>
      </c>
      <c r="L17" s="62">
        <f>PPMP!H398</f>
        <v>8274727.9979999997</v>
      </c>
      <c r="M17" s="6"/>
      <c r="N17" s="137" t="s">
        <v>90</v>
      </c>
    </row>
    <row r="18" spans="1:17" ht="39.75" customHeight="1" x14ac:dyDescent="0.25">
      <c r="A18" s="6">
        <v>10</v>
      </c>
      <c r="B18" s="61" t="s">
        <v>76</v>
      </c>
      <c r="C18" s="111" t="s">
        <v>89</v>
      </c>
      <c r="D18" s="6" t="s">
        <v>541</v>
      </c>
      <c r="E18" s="59" t="s">
        <v>40</v>
      </c>
      <c r="F18" s="40">
        <v>44958</v>
      </c>
      <c r="G18" s="40" t="s">
        <v>86</v>
      </c>
      <c r="H18" s="40">
        <v>44958</v>
      </c>
      <c r="I18" s="40">
        <v>44958</v>
      </c>
      <c r="J18" s="6" t="s">
        <v>83</v>
      </c>
      <c r="K18" s="63">
        <f t="shared" si="0"/>
        <v>7500000</v>
      </c>
      <c r="L18" s="62">
        <f>PPMP!H426</f>
        <v>7500000</v>
      </c>
      <c r="M18" s="6"/>
      <c r="N18" s="137" t="s">
        <v>90</v>
      </c>
    </row>
    <row r="19" spans="1:17" ht="25.5" x14ac:dyDescent="0.25">
      <c r="A19" s="6">
        <v>11</v>
      </c>
      <c r="B19" s="61" t="s">
        <v>95</v>
      </c>
      <c r="C19" s="111" t="s">
        <v>96</v>
      </c>
      <c r="D19" s="6" t="s">
        <v>540</v>
      </c>
      <c r="E19" s="59" t="s">
        <v>40</v>
      </c>
      <c r="F19" s="40">
        <v>44958</v>
      </c>
      <c r="G19" s="40" t="s">
        <v>86</v>
      </c>
      <c r="H19" s="40">
        <v>44958</v>
      </c>
      <c r="I19" s="40">
        <v>44958</v>
      </c>
      <c r="J19" s="6" t="s">
        <v>83</v>
      </c>
      <c r="K19" s="63">
        <f t="shared" si="0"/>
        <v>6631195</v>
      </c>
      <c r="L19" s="62">
        <f>PPMP!H444</f>
        <v>6631195</v>
      </c>
      <c r="M19" s="6"/>
      <c r="N19" s="137" t="s">
        <v>90</v>
      </c>
    </row>
    <row r="20" spans="1:17" ht="25.5" x14ac:dyDescent="0.25">
      <c r="A20" s="6">
        <v>12</v>
      </c>
      <c r="B20" s="61" t="s">
        <v>79</v>
      </c>
      <c r="C20" s="111" t="s">
        <v>84</v>
      </c>
      <c r="D20" s="6" t="s">
        <v>542</v>
      </c>
      <c r="E20" s="59" t="s">
        <v>73</v>
      </c>
      <c r="F20" s="40" t="s">
        <v>86</v>
      </c>
      <c r="G20" s="40" t="s">
        <v>86</v>
      </c>
      <c r="H20" s="40">
        <v>44958</v>
      </c>
      <c r="I20" s="40">
        <v>44958</v>
      </c>
      <c r="J20" s="6" t="s">
        <v>83</v>
      </c>
      <c r="K20" s="63">
        <f t="shared" si="0"/>
        <v>37334164</v>
      </c>
      <c r="L20" s="62">
        <f>PPMP!H498</f>
        <v>37334164</v>
      </c>
      <c r="M20" s="6"/>
      <c r="N20" s="137" t="s">
        <v>90</v>
      </c>
    </row>
    <row r="21" spans="1:17" ht="25.5" x14ac:dyDescent="0.25">
      <c r="A21" s="6">
        <v>13</v>
      </c>
      <c r="B21" s="61" t="s">
        <v>79</v>
      </c>
      <c r="C21" s="111" t="s">
        <v>84</v>
      </c>
      <c r="D21" s="6" t="s">
        <v>541</v>
      </c>
      <c r="E21" s="59" t="s">
        <v>40</v>
      </c>
      <c r="F21" s="40" t="s">
        <v>86</v>
      </c>
      <c r="G21" s="40" t="s">
        <v>86</v>
      </c>
      <c r="H21" s="40">
        <v>44958</v>
      </c>
      <c r="I21" s="40">
        <v>44958</v>
      </c>
      <c r="J21" s="6" t="s">
        <v>83</v>
      </c>
      <c r="K21" s="63">
        <f t="shared" si="0"/>
        <v>480000</v>
      </c>
      <c r="L21" s="62">
        <f>PPMP!H507</f>
        <v>480000</v>
      </c>
      <c r="M21" s="6"/>
      <c r="N21" s="137" t="s">
        <v>90</v>
      </c>
    </row>
    <row r="22" spans="1:17" ht="38.25" x14ac:dyDescent="0.25">
      <c r="A22" s="6">
        <v>14</v>
      </c>
      <c r="B22" s="61" t="s">
        <v>80</v>
      </c>
      <c r="C22" s="111" t="s">
        <v>85</v>
      </c>
      <c r="D22" s="6" t="s">
        <v>542</v>
      </c>
      <c r="E22" s="59" t="s">
        <v>73</v>
      </c>
      <c r="F22" s="40" t="s">
        <v>86</v>
      </c>
      <c r="G22" s="40" t="s">
        <v>86</v>
      </c>
      <c r="H22" s="40">
        <v>44958</v>
      </c>
      <c r="I22" s="40">
        <v>44958</v>
      </c>
      <c r="J22" s="6" t="s">
        <v>83</v>
      </c>
      <c r="K22" s="63">
        <f t="shared" si="0"/>
        <v>16084800</v>
      </c>
      <c r="L22" s="62">
        <f>PPMP!H510</f>
        <v>16084800</v>
      </c>
      <c r="M22" s="6"/>
      <c r="N22" s="137" t="s">
        <v>90</v>
      </c>
    </row>
    <row r="23" spans="1:17" ht="25.5" x14ac:dyDescent="0.25">
      <c r="A23" s="6">
        <v>15</v>
      </c>
      <c r="B23" s="61" t="s">
        <v>492</v>
      </c>
      <c r="C23" s="111" t="s">
        <v>491</v>
      </c>
      <c r="D23" s="6" t="s">
        <v>542</v>
      </c>
      <c r="E23" s="59" t="s">
        <v>73</v>
      </c>
      <c r="F23" s="40" t="s">
        <v>86</v>
      </c>
      <c r="G23" s="40" t="s">
        <v>86</v>
      </c>
      <c r="H23" s="40">
        <v>44958</v>
      </c>
      <c r="I23" s="40">
        <v>44958</v>
      </c>
      <c r="J23" s="6" t="s">
        <v>83</v>
      </c>
      <c r="K23" s="63">
        <f t="shared" si="0"/>
        <v>1650000</v>
      </c>
      <c r="L23" s="62">
        <f>PPMP!H513</f>
        <v>1650000</v>
      </c>
      <c r="M23" s="6"/>
      <c r="N23" s="137" t="s">
        <v>90</v>
      </c>
    </row>
    <row r="24" spans="1:17" ht="25.5" x14ac:dyDescent="0.25">
      <c r="A24" s="6">
        <v>16</v>
      </c>
      <c r="B24" s="61" t="s">
        <v>100</v>
      </c>
      <c r="C24" s="111" t="s">
        <v>496</v>
      </c>
      <c r="D24" s="6" t="s">
        <v>541</v>
      </c>
      <c r="E24" s="59" t="s">
        <v>557</v>
      </c>
      <c r="F24" s="40">
        <v>44835</v>
      </c>
      <c r="G24" s="40">
        <v>44866</v>
      </c>
      <c r="H24" s="40">
        <v>44896</v>
      </c>
      <c r="I24" s="40">
        <v>44927</v>
      </c>
      <c r="J24" s="6" t="s">
        <v>83</v>
      </c>
      <c r="K24" s="63">
        <f t="shared" si="0"/>
        <v>30652114.999999996</v>
      </c>
      <c r="L24" s="62">
        <f>PPMP!H516</f>
        <v>30652114.999999996</v>
      </c>
      <c r="M24" s="6"/>
      <c r="N24" s="137" t="s">
        <v>560</v>
      </c>
    </row>
    <row r="25" spans="1:17" ht="25.5" x14ac:dyDescent="0.25">
      <c r="A25" s="6">
        <v>17</v>
      </c>
      <c r="B25" s="61" t="s">
        <v>71</v>
      </c>
      <c r="C25" s="111" t="s">
        <v>559</v>
      </c>
      <c r="D25" s="6" t="s">
        <v>541</v>
      </c>
      <c r="E25" s="59" t="s">
        <v>40</v>
      </c>
      <c r="F25" s="40">
        <v>44958</v>
      </c>
      <c r="G25" s="40" t="s">
        <v>86</v>
      </c>
      <c r="H25" s="40">
        <v>44958</v>
      </c>
      <c r="I25" s="40">
        <v>44958</v>
      </c>
      <c r="J25" s="6" t="s">
        <v>83</v>
      </c>
      <c r="K25" s="63">
        <f t="shared" si="0"/>
        <v>4594550</v>
      </c>
      <c r="L25" s="62">
        <f>PPMP!H543</f>
        <v>4594550</v>
      </c>
      <c r="M25" s="6"/>
      <c r="N25" s="137" t="s">
        <v>90</v>
      </c>
    </row>
    <row r="26" spans="1:17" ht="25.5" x14ac:dyDescent="0.25">
      <c r="A26" s="6">
        <v>18</v>
      </c>
      <c r="B26" s="61" t="s">
        <v>453</v>
      </c>
      <c r="C26" s="57" t="s">
        <v>452</v>
      </c>
      <c r="D26" s="6" t="s">
        <v>541</v>
      </c>
      <c r="E26" s="59" t="s">
        <v>40</v>
      </c>
      <c r="F26" s="40">
        <v>44958</v>
      </c>
      <c r="G26" s="40" t="s">
        <v>86</v>
      </c>
      <c r="H26" s="40">
        <v>44958</v>
      </c>
      <c r="I26" s="40">
        <v>44958</v>
      </c>
      <c r="J26" s="6" t="s">
        <v>83</v>
      </c>
      <c r="K26" s="63">
        <f t="shared" si="0"/>
        <v>750000</v>
      </c>
      <c r="L26" s="62">
        <f>PPMP!H551</f>
        <v>750000</v>
      </c>
      <c r="M26" s="6"/>
      <c r="N26" s="137" t="s">
        <v>90</v>
      </c>
    </row>
    <row r="27" spans="1:17" x14ac:dyDescent="0.25">
      <c r="A27" s="6">
        <v>19</v>
      </c>
      <c r="B27" s="135"/>
      <c r="C27" s="148" t="s">
        <v>562</v>
      </c>
      <c r="D27" s="6"/>
      <c r="E27" s="59"/>
      <c r="F27" s="40"/>
      <c r="G27" s="40"/>
      <c r="H27" s="40"/>
      <c r="I27" s="40"/>
      <c r="J27" s="6"/>
      <c r="K27" s="63"/>
      <c r="L27" s="63"/>
      <c r="M27" s="6"/>
      <c r="N27" s="137"/>
      <c r="Q27" s="121"/>
    </row>
    <row r="28" spans="1:17" ht="38.25" x14ac:dyDescent="0.25">
      <c r="A28" s="6">
        <v>20</v>
      </c>
      <c r="B28" s="135" t="s">
        <v>462</v>
      </c>
      <c r="C28" s="136" t="s">
        <v>461</v>
      </c>
      <c r="D28" s="6" t="s">
        <v>541</v>
      </c>
      <c r="E28" s="59" t="s">
        <v>264</v>
      </c>
      <c r="F28" s="40">
        <v>44949</v>
      </c>
      <c r="G28" s="40">
        <v>44615</v>
      </c>
      <c r="H28" s="40">
        <v>44643</v>
      </c>
      <c r="I28" s="40">
        <v>44674</v>
      </c>
      <c r="J28" s="6" t="s">
        <v>83</v>
      </c>
      <c r="K28" s="63">
        <f>M28</f>
        <v>14892800</v>
      </c>
      <c r="L28" s="63"/>
      <c r="M28" s="62">
        <f>PPMP!H555</f>
        <v>14892800</v>
      </c>
      <c r="N28" s="137" t="s">
        <v>90</v>
      </c>
      <c r="Q28" s="121"/>
    </row>
    <row r="29" spans="1:17" ht="25.5" x14ac:dyDescent="0.25">
      <c r="A29" s="6">
        <v>21</v>
      </c>
      <c r="B29" s="135" t="s">
        <v>536</v>
      </c>
      <c r="C29" s="136" t="s">
        <v>535</v>
      </c>
      <c r="D29" s="6" t="s">
        <v>541</v>
      </c>
      <c r="E29" s="59" t="s">
        <v>264</v>
      </c>
      <c r="F29" s="40">
        <v>44949</v>
      </c>
      <c r="G29" s="40">
        <v>44615</v>
      </c>
      <c r="H29" s="40">
        <v>44643</v>
      </c>
      <c r="I29" s="40">
        <v>44674</v>
      </c>
      <c r="J29" s="6" t="s">
        <v>83</v>
      </c>
      <c r="K29" s="63">
        <f t="shared" ref="K29:K30" si="1">M29</f>
        <v>2470000</v>
      </c>
      <c r="L29" s="63"/>
      <c r="M29" s="62">
        <f>PPMP!H580</f>
        <v>2470000</v>
      </c>
      <c r="N29" s="137" t="s">
        <v>90</v>
      </c>
      <c r="Q29" s="121"/>
    </row>
    <row r="30" spans="1:17" ht="39.75" customHeight="1" x14ac:dyDescent="0.25">
      <c r="A30" s="6">
        <v>22</v>
      </c>
      <c r="B30" s="192" t="s">
        <v>462</v>
      </c>
      <c r="C30" s="194" t="s">
        <v>461</v>
      </c>
      <c r="D30" s="6" t="s">
        <v>541</v>
      </c>
      <c r="E30" s="59" t="s">
        <v>40</v>
      </c>
      <c r="F30" s="40">
        <v>44949</v>
      </c>
      <c r="G30" s="40">
        <v>44615</v>
      </c>
      <c r="H30" s="40">
        <v>44643</v>
      </c>
      <c r="I30" s="40">
        <v>44674</v>
      </c>
      <c r="J30" s="6" t="s">
        <v>83</v>
      </c>
      <c r="K30" s="63">
        <f t="shared" si="1"/>
        <v>544200</v>
      </c>
      <c r="L30" s="63"/>
      <c r="M30" s="62">
        <f>PPMP!H584</f>
        <v>544200</v>
      </c>
      <c r="N30" s="59" t="s">
        <v>90</v>
      </c>
      <c r="Q30" s="121"/>
    </row>
    <row r="31" spans="1:17" x14ac:dyDescent="0.25">
      <c r="A31" s="195"/>
      <c r="B31" s="196"/>
      <c r="C31" s="197"/>
      <c r="D31" s="195"/>
      <c r="E31" s="198"/>
      <c r="F31" s="199"/>
      <c r="G31" s="199"/>
      <c r="H31" s="199"/>
      <c r="I31" s="199"/>
      <c r="J31" s="195"/>
      <c r="K31" s="200"/>
      <c r="L31" s="200"/>
      <c r="M31" s="201"/>
      <c r="N31" s="198"/>
      <c r="Q31" s="121"/>
    </row>
    <row r="32" spans="1:17" x14ac:dyDescent="0.25">
      <c r="A32" s="6">
        <v>23</v>
      </c>
      <c r="B32" s="192"/>
      <c r="C32" s="193" t="s">
        <v>561</v>
      </c>
      <c r="D32" s="6"/>
      <c r="E32" s="59"/>
      <c r="F32" s="40"/>
      <c r="G32" s="40"/>
      <c r="H32" s="40"/>
      <c r="I32" s="40"/>
      <c r="J32" s="6"/>
      <c r="K32" s="63"/>
      <c r="L32" s="63"/>
      <c r="M32" s="6"/>
      <c r="N32" s="59"/>
      <c r="Q32" s="121"/>
    </row>
    <row r="33" spans="1:20" ht="39.75" customHeight="1" x14ac:dyDescent="0.25">
      <c r="A33" s="6">
        <v>24</v>
      </c>
      <c r="B33" s="192" t="s">
        <v>462</v>
      </c>
      <c r="C33" s="194" t="s">
        <v>461</v>
      </c>
      <c r="D33" s="6" t="s">
        <v>541</v>
      </c>
      <c r="E33" s="59" t="s">
        <v>47</v>
      </c>
      <c r="F33" s="40">
        <v>44949</v>
      </c>
      <c r="G33" s="40">
        <v>44615</v>
      </c>
      <c r="H33" s="40">
        <v>44643</v>
      </c>
      <c r="I33" s="40">
        <v>44674</v>
      </c>
      <c r="J33" s="6" t="s">
        <v>83</v>
      </c>
      <c r="K33" s="63">
        <f>M33</f>
        <v>157432000</v>
      </c>
      <c r="L33" s="63"/>
      <c r="M33" s="62">
        <f>PPMP!H594</f>
        <v>157432000</v>
      </c>
      <c r="N33" s="59" t="s">
        <v>90</v>
      </c>
      <c r="Q33" s="121"/>
    </row>
    <row r="34" spans="1:20" x14ac:dyDescent="0.25">
      <c r="A34" s="190">
        <v>25</v>
      </c>
      <c r="B34" s="185"/>
      <c r="C34" s="186" t="s">
        <v>6</v>
      </c>
      <c r="D34" s="187"/>
      <c r="E34" s="187"/>
      <c r="F34" s="187"/>
      <c r="G34" s="187"/>
      <c r="H34" s="187"/>
      <c r="I34" s="187"/>
      <c r="J34" s="187"/>
      <c r="K34" s="188">
        <f>SUM(K11:K33)</f>
        <v>333804779.99800003</v>
      </c>
      <c r="L34" s="188">
        <f>SUM(L11:L33)</f>
        <v>158465779.998</v>
      </c>
      <c r="M34" s="188">
        <f>SUM(M11:M33)</f>
        <v>175339000</v>
      </c>
      <c r="N34" s="189"/>
    </row>
    <row r="35" spans="1:20" x14ac:dyDescent="0.25">
      <c r="A35" s="225"/>
      <c r="B35" s="225"/>
      <c r="C35" s="225"/>
      <c r="D35" s="225"/>
      <c r="E35" s="225"/>
      <c r="F35" s="225"/>
      <c r="G35" s="225"/>
      <c r="H35" s="225"/>
      <c r="I35" s="8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B36" s="30" t="s">
        <v>22</v>
      </c>
      <c r="D36" s="30"/>
      <c r="E36" s="30"/>
      <c r="G36" s="30" t="s">
        <v>23</v>
      </c>
      <c r="J36" s="30"/>
      <c r="K36" s="30"/>
      <c r="L36" s="4"/>
      <c r="M36" s="30" t="s">
        <v>8</v>
      </c>
    </row>
    <row r="37" spans="1:20" x14ac:dyDescent="0.25">
      <c r="J37" s="35"/>
      <c r="K37" s="35"/>
    </row>
    <row r="38" spans="1:20" x14ac:dyDescent="0.25">
      <c r="J38" s="11"/>
      <c r="K38" s="11"/>
    </row>
    <row r="39" spans="1:20" ht="15" customHeight="1" x14ac:dyDescent="0.25">
      <c r="J39" s="10"/>
      <c r="K39" s="10"/>
    </row>
    <row r="40" spans="1:20" x14ac:dyDescent="0.2">
      <c r="B40" s="32" t="s">
        <v>91</v>
      </c>
      <c r="C40" s="41"/>
      <c r="E40" s="28"/>
      <c r="F40" s="3"/>
      <c r="G40" s="107" t="s">
        <v>92</v>
      </c>
      <c r="H40" s="3"/>
      <c r="J40" s="28"/>
      <c r="K40" s="12"/>
      <c r="M40" s="107" t="s">
        <v>88</v>
      </c>
    </row>
    <row r="41" spans="1:20" x14ac:dyDescent="0.25">
      <c r="B41" s="11" t="s">
        <v>97</v>
      </c>
      <c r="C41" s="24"/>
      <c r="D41" s="28"/>
      <c r="E41" s="30"/>
      <c r="F41" s="3"/>
      <c r="G41" s="3" t="s">
        <v>46</v>
      </c>
      <c r="H41" s="3"/>
      <c r="J41" s="30"/>
      <c r="K41" s="30"/>
      <c r="L41" s="28"/>
      <c r="M41" s="3" t="s">
        <v>98</v>
      </c>
    </row>
    <row r="42" spans="1:20" x14ac:dyDescent="0.25">
      <c r="B42" s="11" t="s">
        <v>44</v>
      </c>
      <c r="C42" s="24"/>
      <c r="D42" s="30"/>
      <c r="E42" s="30"/>
      <c r="G42" s="30" t="s">
        <v>72</v>
      </c>
      <c r="J42" s="30"/>
      <c r="K42" s="30"/>
      <c r="L42" s="30"/>
      <c r="M42" s="3" t="s">
        <v>45</v>
      </c>
    </row>
    <row r="43" spans="1:20" x14ac:dyDescent="0.25">
      <c r="O43" s="10"/>
      <c r="P43" s="10"/>
    </row>
    <row r="44" spans="1:20" x14ac:dyDescent="0.25">
      <c r="O44" s="10"/>
      <c r="P44" s="10"/>
    </row>
    <row r="45" spans="1:20" x14ac:dyDescent="0.25">
      <c r="O45" s="10"/>
      <c r="P45" s="10"/>
    </row>
    <row r="46" spans="1:20" x14ac:dyDescent="0.2">
      <c r="G46" s="3"/>
      <c r="I46" s="12"/>
    </row>
    <row r="47" spans="1:20" x14ac:dyDescent="0.2">
      <c r="G47" s="3"/>
      <c r="I47" s="2"/>
    </row>
    <row r="48" spans="1:20" x14ac:dyDescent="0.2">
      <c r="I48" s="2"/>
    </row>
    <row r="49" spans="9:9" x14ac:dyDescent="0.2">
      <c r="I49" s="1"/>
    </row>
  </sheetData>
  <mergeCells count="13">
    <mergeCell ref="A35:H35"/>
    <mergeCell ref="A1:N1"/>
    <mergeCell ref="A2:N2"/>
    <mergeCell ref="A3:N3"/>
    <mergeCell ref="A5:N5"/>
    <mergeCell ref="A7:A8"/>
    <mergeCell ref="B7:B8"/>
    <mergeCell ref="C7:C8"/>
    <mergeCell ref="D7:D8"/>
    <mergeCell ref="E7:E8"/>
    <mergeCell ref="F7:I7"/>
    <mergeCell ref="J7:J8"/>
    <mergeCell ref="K7:M7"/>
  </mergeCells>
  <conditionalFormatting sqref="C27:C33">
    <cfRule type="containsText" dxfId="2" priority="1" operator="containsText" text="Note: Do not insert above this line. Click undo. Thanks">
      <formula>NOT(ISERROR(SEARCH("Note: Do not insert above this line. Click undo. Thanks",C27)))</formula>
    </cfRule>
  </conditionalFormatting>
  <printOptions horizontalCentered="1"/>
  <pageMargins left="0.12" right="0.12" top="0.74803040244969399" bottom="0.56999999999999995" header="0.31496062992126" footer="0.31496062992126"/>
  <pageSetup paperSize="9"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786"/>
  <sheetViews>
    <sheetView view="pageBreakPreview" zoomScale="90" zoomScaleNormal="90" zoomScaleSheetLayoutView="90" workbookViewId="0">
      <pane ySplit="9" topLeftCell="A591" activePane="bottomLeft" state="frozen"/>
      <selection pane="bottomLeft" activeCell="C613" sqref="C613"/>
    </sheetView>
  </sheetViews>
  <sheetFormatPr defaultColWidth="8.85546875" defaultRowHeight="12.75" x14ac:dyDescent="0.25"/>
  <cols>
    <col min="1" max="1" width="5.5703125" style="116" customWidth="1"/>
    <col min="2" max="2" width="15" style="4" customWidth="1"/>
    <col min="3" max="3" width="39.28515625" style="24" customWidth="1"/>
    <col min="4" max="4" width="10.140625" style="10" customWidth="1"/>
    <col min="5" max="5" width="8.85546875" style="19" customWidth="1"/>
    <col min="6" max="6" width="7.7109375" style="10" customWidth="1"/>
    <col min="7" max="7" width="14.7109375" style="31" customWidth="1"/>
    <col min="8" max="8" width="17.7109375" style="31" customWidth="1"/>
    <col min="9" max="9" width="23.7109375" style="30" customWidth="1"/>
    <col min="10" max="11" width="3" style="19" customWidth="1"/>
    <col min="12" max="19" width="3.28515625" style="19" bestFit="1" customWidth="1"/>
    <col min="20" max="20" width="3.85546875" style="19" customWidth="1"/>
    <col min="21" max="21" width="3.28515625" style="19" bestFit="1" customWidth="1"/>
    <col min="22" max="23" width="3.85546875" style="19" customWidth="1"/>
    <col min="24" max="24" width="23.85546875" style="10" bestFit="1" customWidth="1"/>
    <col min="25" max="25" width="12" style="10" customWidth="1"/>
    <col min="26" max="26" width="8" style="10" customWidth="1"/>
    <col min="27" max="27" width="15.42578125" style="10" customWidth="1"/>
    <col min="28" max="28" width="12.42578125" style="10" customWidth="1"/>
    <col min="29" max="29" width="19.42578125" style="10" customWidth="1"/>
    <col min="30" max="30" width="17.7109375" style="10" bestFit="1" customWidth="1"/>
    <col min="31" max="31" width="22.28515625" style="10" customWidth="1"/>
    <col min="32" max="32" width="13.28515625" style="10" customWidth="1"/>
    <col min="33" max="33" width="17.28515625" style="10" customWidth="1"/>
    <col min="34" max="34" width="13.28515625" style="10" customWidth="1"/>
    <col min="35" max="35" width="23.85546875" style="10" customWidth="1"/>
    <col min="36" max="16384" width="8.85546875" style="10"/>
  </cols>
  <sheetData>
    <row r="1" spans="1:23" x14ac:dyDescent="0.25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4"/>
      <c r="W1" s="4"/>
    </row>
    <row r="2" spans="1:23" x14ac:dyDescent="0.2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43"/>
      <c r="W2" s="43"/>
    </row>
    <row r="3" spans="1:23" x14ac:dyDescent="0.25">
      <c r="A3" s="226" t="s">
        <v>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4"/>
      <c r="W3" s="4"/>
    </row>
    <row r="4" spans="1:23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4"/>
      <c r="W4" s="4"/>
    </row>
    <row r="5" spans="1:23" x14ac:dyDescent="0.25">
      <c r="A5" s="227" t="s">
        <v>77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43"/>
      <c r="W5" s="43"/>
    </row>
    <row r="6" spans="1:23" x14ac:dyDescent="0.2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15"/>
      <c r="L6" s="236" t="s">
        <v>574</v>
      </c>
      <c r="M6" s="236"/>
      <c r="N6" s="236"/>
      <c r="O6" s="236"/>
      <c r="P6" s="236"/>
      <c r="Q6" s="236"/>
      <c r="R6" s="236"/>
      <c r="S6" s="236"/>
      <c r="T6" s="236"/>
      <c r="U6" s="236"/>
      <c r="V6" s="43"/>
      <c r="W6" s="43"/>
    </row>
    <row r="7" spans="1:23" x14ac:dyDescent="0.25">
      <c r="A7" s="112" t="s">
        <v>0</v>
      </c>
      <c r="B7" s="58" t="s">
        <v>24</v>
      </c>
      <c r="C7" s="38" t="s">
        <v>1</v>
      </c>
      <c r="D7" s="58" t="s">
        <v>2</v>
      </c>
      <c r="E7" s="231" t="s">
        <v>3</v>
      </c>
      <c r="F7" s="231"/>
      <c r="G7" s="231"/>
      <c r="H7" s="64" t="s">
        <v>25</v>
      </c>
      <c r="I7" s="58" t="s">
        <v>12</v>
      </c>
      <c r="J7" s="232" t="s">
        <v>4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43"/>
      <c r="W7" s="43"/>
    </row>
    <row r="8" spans="1:23" x14ac:dyDescent="0.2">
      <c r="A8" s="113">
        <v>1</v>
      </c>
      <c r="B8" s="44">
        <v>2</v>
      </c>
      <c r="C8" s="44">
        <v>3</v>
      </c>
      <c r="D8" s="44">
        <v>4</v>
      </c>
      <c r="E8" s="233">
        <v>5</v>
      </c>
      <c r="F8" s="233"/>
      <c r="G8" s="233"/>
      <c r="H8" s="37">
        <v>6</v>
      </c>
      <c r="I8" s="44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14">
        <v>17</v>
      </c>
      <c r="T8" s="14">
        <v>18</v>
      </c>
      <c r="U8" s="14">
        <v>19</v>
      </c>
      <c r="V8" s="43"/>
      <c r="W8" s="43"/>
    </row>
    <row r="9" spans="1:23" x14ac:dyDescent="0.25">
      <c r="A9" s="113">
        <v>2</v>
      </c>
      <c r="B9" s="16"/>
      <c r="C9" s="202" t="s">
        <v>78</v>
      </c>
      <c r="D9" s="7"/>
      <c r="E9" s="17"/>
      <c r="F9" s="7"/>
      <c r="G9" s="7"/>
      <c r="H9" s="139"/>
      <c r="I9" s="109"/>
      <c r="J9" s="18" t="s">
        <v>26</v>
      </c>
      <c r="K9" s="18" t="s">
        <v>27</v>
      </c>
      <c r="L9" s="18" t="s">
        <v>28</v>
      </c>
      <c r="M9" s="18" t="s">
        <v>29</v>
      </c>
      <c r="N9" s="18" t="s">
        <v>28</v>
      </c>
      <c r="O9" s="18" t="s">
        <v>26</v>
      </c>
      <c r="P9" s="18" t="s">
        <v>26</v>
      </c>
      <c r="Q9" s="18" t="s">
        <v>29</v>
      </c>
      <c r="R9" s="18" t="s">
        <v>30</v>
      </c>
      <c r="S9" s="18" t="s">
        <v>31</v>
      </c>
      <c r="T9" s="18" t="s">
        <v>32</v>
      </c>
      <c r="U9" s="18" t="s">
        <v>33</v>
      </c>
      <c r="V9" s="43"/>
      <c r="W9" s="43"/>
    </row>
    <row r="10" spans="1:23" s="123" customFormat="1" x14ac:dyDescent="0.25">
      <c r="A10" s="113">
        <v>3</v>
      </c>
      <c r="B10" s="203" t="s">
        <v>99</v>
      </c>
      <c r="C10" s="167" t="s">
        <v>102</v>
      </c>
      <c r="D10" s="169"/>
      <c r="E10" s="168"/>
      <c r="F10" s="169"/>
      <c r="G10" s="169"/>
      <c r="H10" s="170">
        <f>H11+H37+H68+H99+H122+H144+H172+H191+H200+H234</f>
        <v>11540300</v>
      </c>
      <c r="I10" s="172" t="s">
        <v>40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22"/>
      <c r="W10" s="122"/>
    </row>
    <row r="11" spans="1:23" s="156" customFormat="1" ht="25.5" x14ac:dyDescent="0.25">
      <c r="A11" s="113">
        <v>4</v>
      </c>
      <c r="B11" s="163" t="s">
        <v>99</v>
      </c>
      <c r="C11" s="158" t="s">
        <v>546</v>
      </c>
      <c r="D11" s="160" t="s">
        <v>540</v>
      </c>
      <c r="E11" s="159"/>
      <c r="F11" s="160"/>
      <c r="G11" s="160"/>
      <c r="H11" s="161">
        <f>SUM(H12:H36)</f>
        <v>650000</v>
      </c>
      <c r="I11" s="165" t="s">
        <v>40</v>
      </c>
      <c r="J11" s="162"/>
      <c r="K11" s="180"/>
      <c r="L11" s="162"/>
      <c r="M11" s="162"/>
      <c r="N11" s="162"/>
      <c r="O11" s="162"/>
      <c r="P11" s="180">
        <v>1</v>
      </c>
      <c r="Q11" s="162"/>
      <c r="R11" s="162"/>
      <c r="S11" s="162"/>
      <c r="T11" s="162"/>
      <c r="U11" s="162"/>
      <c r="V11" s="155"/>
      <c r="W11" s="155"/>
    </row>
    <row r="12" spans="1:23" s="156" customFormat="1" x14ac:dyDescent="0.25">
      <c r="A12" s="113">
        <v>5</v>
      </c>
      <c r="B12" s="204"/>
      <c r="C12" s="157" t="s">
        <v>104</v>
      </c>
      <c r="D12" s="62"/>
      <c r="E12" s="153">
        <v>2</v>
      </c>
      <c r="F12" s="62" t="s">
        <v>129</v>
      </c>
      <c r="G12" s="62">
        <v>10000</v>
      </c>
      <c r="H12" s="139">
        <f>G12*E12</f>
        <v>20000</v>
      </c>
      <c r="I12" s="140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5"/>
    </row>
    <row r="13" spans="1:23" s="156" customFormat="1" x14ac:dyDescent="0.25">
      <c r="A13" s="113">
        <v>6</v>
      </c>
      <c r="B13" s="204"/>
      <c r="C13" s="157" t="s">
        <v>105</v>
      </c>
      <c r="D13" s="62"/>
      <c r="E13" s="153">
        <v>4</v>
      </c>
      <c r="F13" s="62" t="s">
        <v>129</v>
      </c>
      <c r="G13" s="62">
        <v>3000</v>
      </c>
      <c r="H13" s="139">
        <f t="shared" ref="H13:H35" si="0">G13*E13</f>
        <v>12000</v>
      </c>
      <c r="I13" s="140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155"/>
    </row>
    <row r="14" spans="1:23" s="156" customFormat="1" x14ac:dyDescent="0.25">
      <c r="A14" s="113">
        <v>7</v>
      </c>
      <c r="B14" s="204"/>
      <c r="C14" s="157" t="s">
        <v>106</v>
      </c>
      <c r="D14" s="62"/>
      <c r="E14" s="153">
        <v>50</v>
      </c>
      <c r="F14" s="62" t="s">
        <v>129</v>
      </c>
      <c r="G14" s="62">
        <v>200</v>
      </c>
      <c r="H14" s="139">
        <f t="shared" si="0"/>
        <v>10000</v>
      </c>
      <c r="I14" s="140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5"/>
      <c r="W14" s="155"/>
    </row>
    <row r="15" spans="1:23" s="156" customFormat="1" x14ac:dyDescent="0.25">
      <c r="A15" s="113">
        <v>8</v>
      </c>
      <c r="B15" s="204"/>
      <c r="C15" s="157" t="s">
        <v>107</v>
      </c>
      <c r="D15" s="62"/>
      <c r="E15" s="153">
        <v>15</v>
      </c>
      <c r="F15" s="62" t="s">
        <v>130</v>
      </c>
      <c r="G15" s="62">
        <v>2000</v>
      </c>
      <c r="H15" s="139">
        <f t="shared" si="0"/>
        <v>30000</v>
      </c>
      <c r="I15" s="140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5"/>
      <c r="W15" s="155"/>
    </row>
    <row r="16" spans="1:23" s="156" customFormat="1" x14ac:dyDescent="0.25">
      <c r="A16" s="113">
        <v>9</v>
      </c>
      <c r="B16" s="204"/>
      <c r="C16" s="157" t="s">
        <v>108</v>
      </c>
      <c r="D16" s="62"/>
      <c r="E16" s="153">
        <v>50</v>
      </c>
      <c r="F16" s="62" t="s">
        <v>129</v>
      </c>
      <c r="G16" s="62">
        <v>150</v>
      </c>
      <c r="H16" s="139">
        <f t="shared" si="0"/>
        <v>7500</v>
      </c>
      <c r="I16" s="140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  <c r="W16" s="155"/>
    </row>
    <row r="17" spans="1:23" s="156" customFormat="1" x14ac:dyDescent="0.25">
      <c r="A17" s="113">
        <v>10</v>
      </c>
      <c r="B17" s="204"/>
      <c r="C17" s="157" t="s">
        <v>109</v>
      </c>
      <c r="D17" s="62"/>
      <c r="E17" s="153">
        <v>1</v>
      </c>
      <c r="F17" s="62" t="s">
        <v>131</v>
      </c>
      <c r="G17" s="62">
        <v>5000</v>
      </c>
      <c r="H17" s="139">
        <f t="shared" si="0"/>
        <v>5000</v>
      </c>
      <c r="I17" s="140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  <c r="W17" s="155"/>
    </row>
    <row r="18" spans="1:23" s="156" customFormat="1" x14ac:dyDescent="0.25">
      <c r="A18" s="113">
        <v>11</v>
      </c>
      <c r="B18" s="204"/>
      <c r="C18" s="157" t="s">
        <v>110</v>
      </c>
      <c r="D18" s="62"/>
      <c r="E18" s="153">
        <v>5</v>
      </c>
      <c r="F18" s="62" t="s">
        <v>132</v>
      </c>
      <c r="G18" s="62">
        <v>200</v>
      </c>
      <c r="H18" s="139">
        <f t="shared" si="0"/>
        <v>1000</v>
      </c>
      <c r="I18" s="140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  <c r="W18" s="155"/>
    </row>
    <row r="19" spans="1:23" s="156" customFormat="1" x14ac:dyDescent="0.25">
      <c r="A19" s="113">
        <v>12</v>
      </c>
      <c r="B19" s="204"/>
      <c r="C19" s="157" t="s">
        <v>111</v>
      </c>
      <c r="D19" s="62"/>
      <c r="E19" s="153">
        <v>4</v>
      </c>
      <c r="F19" s="62" t="s">
        <v>132</v>
      </c>
      <c r="G19" s="62">
        <v>70</v>
      </c>
      <c r="H19" s="139">
        <f t="shared" si="0"/>
        <v>280</v>
      </c>
      <c r="I19" s="140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  <c r="W19" s="155"/>
    </row>
    <row r="20" spans="1:23" s="156" customFormat="1" x14ac:dyDescent="0.25">
      <c r="A20" s="113">
        <v>13</v>
      </c>
      <c r="B20" s="204"/>
      <c r="C20" s="157" t="s">
        <v>112</v>
      </c>
      <c r="D20" s="62"/>
      <c r="E20" s="153">
        <v>6</v>
      </c>
      <c r="F20" s="62" t="s">
        <v>132</v>
      </c>
      <c r="G20" s="62">
        <v>70</v>
      </c>
      <c r="H20" s="139">
        <f t="shared" si="0"/>
        <v>420</v>
      </c>
      <c r="I20" s="140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5"/>
    </row>
    <row r="21" spans="1:23" s="156" customFormat="1" x14ac:dyDescent="0.25">
      <c r="A21" s="113">
        <v>14</v>
      </c>
      <c r="B21" s="204"/>
      <c r="C21" s="157" t="s">
        <v>113</v>
      </c>
      <c r="D21" s="62"/>
      <c r="E21" s="153">
        <v>4</v>
      </c>
      <c r="F21" s="62" t="s">
        <v>129</v>
      </c>
      <c r="G21" s="62">
        <v>818.75</v>
      </c>
      <c r="H21" s="139">
        <f t="shared" si="0"/>
        <v>3275</v>
      </c>
      <c r="I21" s="140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155"/>
    </row>
    <row r="22" spans="1:23" s="156" customFormat="1" x14ac:dyDescent="0.25">
      <c r="A22" s="113">
        <v>15</v>
      </c>
      <c r="B22" s="204"/>
      <c r="C22" s="157" t="s">
        <v>114</v>
      </c>
      <c r="D22" s="62"/>
      <c r="E22" s="153">
        <v>5</v>
      </c>
      <c r="F22" s="62" t="s">
        <v>133</v>
      </c>
      <c r="G22" s="62">
        <v>70</v>
      </c>
      <c r="H22" s="139">
        <f t="shared" si="0"/>
        <v>350</v>
      </c>
      <c r="I22" s="140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5"/>
    </row>
    <row r="23" spans="1:23" s="156" customFormat="1" x14ac:dyDescent="0.25">
      <c r="A23" s="113">
        <v>16</v>
      </c>
      <c r="B23" s="204"/>
      <c r="C23" s="157" t="s">
        <v>115</v>
      </c>
      <c r="D23" s="62"/>
      <c r="E23" s="153">
        <v>50</v>
      </c>
      <c r="F23" s="62" t="s">
        <v>129</v>
      </c>
      <c r="G23" s="62">
        <v>20</v>
      </c>
      <c r="H23" s="139">
        <f t="shared" si="0"/>
        <v>1000</v>
      </c>
      <c r="I23" s="140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  <c r="W23" s="155"/>
    </row>
    <row r="24" spans="1:23" s="156" customFormat="1" x14ac:dyDescent="0.25">
      <c r="A24" s="113">
        <v>17</v>
      </c>
      <c r="B24" s="204"/>
      <c r="C24" s="157" t="s">
        <v>116</v>
      </c>
      <c r="D24" s="62"/>
      <c r="E24" s="153">
        <v>50</v>
      </c>
      <c r="F24" s="62" t="s">
        <v>129</v>
      </c>
      <c r="G24" s="62">
        <v>25</v>
      </c>
      <c r="H24" s="139">
        <f t="shared" si="0"/>
        <v>1250</v>
      </c>
      <c r="I24" s="140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  <c r="W24" s="155"/>
    </row>
    <row r="25" spans="1:23" s="156" customFormat="1" x14ac:dyDescent="0.25">
      <c r="A25" s="113">
        <v>18</v>
      </c>
      <c r="B25" s="204"/>
      <c r="C25" s="157" t="s">
        <v>117</v>
      </c>
      <c r="D25" s="62"/>
      <c r="E25" s="153">
        <v>10</v>
      </c>
      <c r="F25" s="62" t="s">
        <v>129</v>
      </c>
      <c r="G25" s="62">
        <v>70</v>
      </c>
      <c r="H25" s="139">
        <f t="shared" si="0"/>
        <v>700</v>
      </c>
      <c r="I25" s="140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155"/>
    </row>
    <row r="26" spans="1:23" s="156" customFormat="1" x14ac:dyDescent="0.25">
      <c r="A26" s="113">
        <v>19</v>
      </c>
      <c r="B26" s="204"/>
      <c r="C26" s="157" t="s">
        <v>118</v>
      </c>
      <c r="D26" s="62"/>
      <c r="E26" s="153">
        <v>30</v>
      </c>
      <c r="F26" s="62" t="s">
        <v>129</v>
      </c>
      <c r="G26" s="62">
        <v>50</v>
      </c>
      <c r="H26" s="139">
        <f t="shared" si="0"/>
        <v>1500</v>
      </c>
      <c r="I26" s="140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5"/>
    </row>
    <row r="27" spans="1:23" s="156" customFormat="1" x14ac:dyDescent="0.25">
      <c r="A27" s="113">
        <v>20</v>
      </c>
      <c r="B27" s="204"/>
      <c r="C27" s="157" t="s">
        <v>119</v>
      </c>
      <c r="D27" s="62"/>
      <c r="E27" s="153">
        <v>5</v>
      </c>
      <c r="F27" s="62" t="s">
        <v>132</v>
      </c>
      <c r="G27" s="62">
        <v>125</v>
      </c>
      <c r="H27" s="139">
        <f t="shared" si="0"/>
        <v>625</v>
      </c>
      <c r="I27" s="140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5"/>
    </row>
    <row r="28" spans="1:23" s="156" customFormat="1" x14ac:dyDescent="0.25">
      <c r="A28" s="113">
        <v>21</v>
      </c>
      <c r="B28" s="204"/>
      <c r="C28" s="157" t="s">
        <v>120</v>
      </c>
      <c r="D28" s="62"/>
      <c r="E28" s="153">
        <v>4</v>
      </c>
      <c r="F28" s="62" t="s">
        <v>134</v>
      </c>
      <c r="G28" s="62">
        <v>3000</v>
      </c>
      <c r="H28" s="139">
        <f t="shared" si="0"/>
        <v>12000</v>
      </c>
      <c r="I28" s="140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5"/>
    </row>
    <row r="29" spans="1:23" s="156" customFormat="1" x14ac:dyDescent="0.25">
      <c r="A29" s="113">
        <v>22</v>
      </c>
      <c r="B29" s="204"/>
      <c r="C29" s="157" t="s">
        <v>121</v>
      </c>
      <c r="D29" s="62"/>
      <c r="E29" s="153">
        <v>60</v>
      </c>
      <c r="F29" s="62" t="s">
        <v>135</v>
      </c>
      <c r="G29" s="62">
        <v>3600</v>
      </c>
      <c r="H29" s="139">
        <f t="shared" si="0"/>
        <v>216000</v>
      </c>
      <c r="I29" s="140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5"/>
    </row>
    <row r="30" spans="1:23" s="156" customFormat="1" x14ac:dyDescent="0.25">
      <c r="A30" s="113">
        <v>23</v>
      </c>
      <c r="B30" s="204"/>
      <c r="C30" s="157" t="s">
        <v>122</v>
      </c>
      <c r="D30" s="62"/>
      <c r="E30" s="153">
        <v>60</v>
      </c>
      <c r="F30" s="62" t="s">
        <v>135</v>
      </c>
      <c r="G30" s="62">
        <v>800</v>
      </c>
      <c r="H30" s="139">
        <f t="shared" si="0"/>
        <v>48000</v>
      </c>
      <c r="I30" s="140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5"/>
    </row>
    <row r="31" spans="1:23" s="156" customFormat="1" x14ac:dyDescent="0.25">
      <c r="A31" s="113">
        <v>24</v>
      </c>
      <c r="B31" s="204"/>
      <c r="C31" s="157" t="s">
        <v>123</v>
      </c>
      <c r="D31" s="62"/>
      <c r="E31" s="153">
        <v>68</v>
      </c>
      <c r="F31" s="62" t="s">
        <v>135</v>
      </c>
      <c r="G31" s="62">
        <v>350</v>
      </c>
      <c r="H31" s="139">
        <f t="shared" si="0"/>
        <v>23800</v>
      </c>
      <c r="I31" s="140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155"/>
    </row>
    <row r="32" spans="1:23" s="156" customFormat="1" x14ac:dyDescent="0.25">
      <c r="A32" s="113">
        <v>25</v>
      </c>
      <c r="B32" s="204"/>
      <c r="C32" s="157" t="s">
        <v>124</v>
      </c>
      <c r="D32" s="62"/>
      <c r="E32" s="153">
        <v>68</v>
      </c>
      <c r="F32" s="62" t="s">
        <v>135</v>
      </c>
      <c r="G32" s="62">
        <v>350</v>
      </c>
      <c r="H32" s="139">
        <f t="shared" si="0"/>
        <v>23800</v>
      </c>
      <c r="I32" s="140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155"/>
    </row>
    <row r="33" spans="1:23" s="156" customFormat="1" x14ac:dyDescent="0.25">
      <c r="A33" s="113">
        <v>26</v>
      </c>
      <c r="B33" s="204"/>
      <c r="C33" s="157" t="s">
        <v>125</v>
      </c>
      <c r="D33" s="62"/>
      <c r="E33" s="153">
        <v>11</v>
      </c>
      <c r="F33" s="62" t="s">
        <v>135</v>
      </c>
      <c r="G33" s="62">
        <v>6000</v>
      </c>
      <c r="H33" s="139">
        <f t="shared" si="0"/>
        <v>66000</v>
      </c>
      <c r="I33" s="140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55"/>
    </row>
    <row r="34" spans="1:23" s="156" customFormat="1" x14ac:dyDescent="0.25">
      <c r="A34" s="113">
        <v>27</v>
      </c>
      <c r="B34" s="204"/>
      <c r="C34" s="157" t="s">
        <v>126</v>
      </c>
      <c r="D34" s="62"/>
      <c r="E34" s="153">
        <v>65</v>
      </c>
      <c r="F34" s="62" t="s">
        <v>135</v>
      </c>
      <c r="G34" s="62">
        <v>1500</v>
      </c>
      <c r="H34" s="139">
        <f t="shared" si="0"/>
        <v>97500</v>
      </c>
      <c r="I34" s="140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5"/>
    </row>
    <row r="35" spans="1:23" s="156" customFormat="1" x14ac:dyDescent="0.25">
      <c r="A35" s="113">
        <v>28</v>
      </c>
      <c r="B35" s="204"/>
      <c r="C35" s="157" t="s">
        <v>127</v>
      </c>
      <c r="D35" s="62"/>
      <c r="E35" s="153">
        <v>2</v>
      </c>
      <c r="F35" s="62" t="s">
        <v>136</v>
      </c>
      <c r="G35" s="62">
        <v>10000</v>
      </c>
      <c r="H35" s="139">
        <f t="shared" si="0"/>
        <v>20000</v>
      </c>
      <c r="I35" s="140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5"/>
      <c r="W35" s="155"/>
    </row>
    <row r="36" spans="1:23" s="156" customFormat="1" x14ac:dyDescent="0.25">
      <c r="A36" s="113">
        <v>29</v>
      </c>
      <c r="B36" s="204"/>
      <c r="C36" s="157" t="s">
        <v>128</v>
      </c>
      <c r="D36" s="62"/>
      <c r="E36" s="153">
        <v>60</v>
      </c>
      <c r="F36" s="62" t="s">
        <v>135</v>
      </c>
      <c r="G36" s="62">
        <v>800</v>
      </c>
      <c r="H36" s="139">
        <f>G36*E36</f>
        <v>48000</v>
      </c>
      <c r="I36" s="140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  <c r="W36" s="155"/>
    </row>
    <row r="37" spans="1:23" s="156" customFormat="1" ht="25.5" x14ac:dyDescent="0.25">
      <c r="A37" s="113">
        <v>30</v>
      </c>
      <c r="B37" s="163" t="s">
        <v>99</v>
      </c>
      <c r="C37" s="158" t="s">
        <v>87</v>
      </c>
      <c r="D37" s="160" t="s">
        <v>540</v>
      </c>
      <c r="E37" s="159"/>
      <c r="F37" s="160"/>
      <c r="G37" s="160"/>
      <c r="H37" s="161">
        <f>SUM(H38:H67)</f>
        <v>650000</v>
      </c>
      <c r="I37" s="165" t="s">
        <v>40</v>
      </c>
      <c r="J37" s="162"/>
      <c r="K37" s="180">
        <v>1</v>
      </c>
      <c r="L37" s="162"/>
      <c r="M37" s="180"/>
      <c r="N37" s="162"/>
      <c r="O37" s="162"/>
      <c r="P37" s="162"/>
      <c r="Q37" s="162"/>
      <c r="R37" s="162"/>
      <c r="S37" s="162"/>
      <c r="T37" s="162"/>
      <c r="U37" s="162"/>
      <c r="V37" s="155"/>
      <c r="W37" s="155"/>
    </row>
    <row r="38" spans="1:23" s="156" customFormat="1" x14ac:dyDescent="0.25">
      <c r="A38" s="113">
        <v>31</v>
      </c>
      <c r="B38" s="204"/>
      <c r="C38" s="157" t="s">
        <v>106</v>
      </c>
      <c r="D38" s="62"/>
      <c r="E38" s="153">
        <v>80</v>
      </c>
      <c r="F38" s="62" t="s">
        <v>129</v>
      </c>
      <c r="G38" s="62">
        <v>150</v>
      </c>
      <c r="H38" s="139">
        <f>G38*E38</f>
        <v>12000</v>
      </c>
      <c r="I38" s="140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  <c r="W38" s="155"/>
    </row>
    <row r="39" spans="1:23" s="156" customFormat="1" x14ac:dyDescent="0.25">
      <c r="A39" s="113">
        <v>32</v>
      </c>
      <c r="B39" s="204"/>
      <c r="C39" s="157" t="s">
        <v>137</v>
      </c>
      <c r="D39" s="62"/>
      <c r="E39" s="153">
        <v>3</v>
      </c>
      <c r="F39" s="62" t="s">
        <v>130</v>
      </c>
      <c r="G39" s="62">
        <v>2000</v>
      </c>
      <c r="H39" s="139">
        <f t="shared" ref="H39:H67" si="1">G39*E39</f>
        <v>6000</v>
      </c>
      <c r="I39" s="140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  <c r="W39" s="155"/>
    </row>
    <row r="40" spans="1:23" s="156" customFormat="1" x14ac:dyDescent="0.25">
      <c r="A40" s="113">
        <v>33</v>
      </c>
      <c r="B40" s="204"/>
      <c r="C40" s="157" t="s">
        <v>108</v>
      </c>
      <c r="D40" s="62"/>
      <c r="E40" s="153">
        <v>80</v>
      </c>
      <c r="F40" s="62" t="s">
        <v>129</v>
      </c>
      <c r="G40" s="62">
        <v>150</v>
      </c>
      <c r="H40" s="139">
        <f t="shared" si="1"/>
        <v>12000</v>
      </c>
      <c r="I40" s="140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  <c r="W40" s="155"/>
    </row>
    <row r="41" spans="1:23" s="156" customFormat="1" x14ac:dyDescent="0.25">
      <c r="A41" s="113">
        <v>34</v>
      </c>
      <c r="B41" s="204"/>
      <c r="C41" s="157" t="s">
        <v>105</v>
      </c>
      <c r="D41" s="62"/>
      <c r="E41" s="153">
        <v>9</v>
      </c>
      <c r="F41" s="62" t="s">
        <v>129</v>
      </c>
      <c r="G41" s="62">
        <v>2500</v>
      </c>
      <c r="H41" s="139">
        <f t="shared" si="1"/>
        <v>22500</v>
      </c>
      <c r="I41" s="140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5"/>
      <c r="W41" s="155"/>
    </row>
    <row r="42" spans="1:23" s="156" customFormat="1" x14ac:dyDescent="0.25">
      <c r="A42" s="113">
        <v>35</v>
      </c>
      <c r="B42" s="204"/>
      <c r="C42" s="157" t="s">
        <v>110</v>
      </c>
      <c r="D42" s="62"/>
      <c r="E42" s="153">
        <v>9</v>
      </c>
      <c r="F42" s="62" t="s">
        <v>132</v>
      </c>
      <c r="G42" s="62">
        <v>200</v>
      </c>
      <c r="H42" s="139">
        <f t="shared" si="1"/>
        <v>1800</v>
      </c>
      <c r="I42" s="140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5"/>
      <c r="W42" s="155"/>
    </row>
    <row r="43" spans="1:23" s="156" customFormat="1" x14ac:dyDescent="0.25">
      <c r="A43" s="113">
        <v>36</v>
      </c>
      <c r="B43" s="204"/>
      <c r="C43" s="157" t="s">
        <v>111</v>
      </c>
      <c r="D43" s="62"/>
      <c r="E43" s="153">
        <v>10</v>
      </c>
      <c r="F43" s="62" t="s">
        <v>132</v>
      </c>
      <c r="G43" s="62">
        <v>70</v>
      </c>
      <c r="H43" s="139">
        <f t="shared" si="1"/>
        <v>700</v>
      </c>
      <c r="I43" s="140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5"/>
      <c r="W43" s="155"/>
    </row>
    <row r="44" spans="1:23" s="156" customFormat="1" x14ac:dyDescent="0.25">
      <c r="A44" s="113">
        <v>37</v>
      </c>
      <c r="B44" s="204"/>
      <c r="C44" s="157" t="s">
        <v>112</v>
      </c>
      <c r="D44" s="62"/>
      <c r="E44" s="153">
        <v>20</v>
      </c>
      <c r="F44" s="62" t="s">
        <v>132</v>
      </c>
      <c r="G44" s="62">
        <v>70</v>
      </c>
      <c r="H44" s="139">
        <f t="shared" si="1"/>
        <v>1400</v>
      </c>
      <c r="I44" s="140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5"/>
      <c r="W44" s="155"/>
    </row>
    <row r="45" spans="1:23" s="156" customFormat="1" x14ac:dyDescent="0.25">
      <c r="A45" s="113">
        <v>38</v>
      </c>
      <c r="B45" s="204"/>
      <c r="C45" s="157" t="s">
        <v>113</v>
      </c>
      <c r="D45" s="62"/>
      <c r="E45" s="153">
        <v>4</v>
      </c>
      <c r="F45" s="62" t="s">
        <v>129</v>
      </c>
      <c r="G45" s="62">
        <v>700</v>
      </c>
      <c r="H45" s="139">
        <f t="shared" si="1"/>
        <v>2800</v>
      </c>
      <c r="I45" s="140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5"/>
      <c r="W45" s="155"/>
    </row>
    <row r="46" spans="1:23" s="156" customFormat="1" x14ac:dyDescent="0.25">
      <c r="A46" s="113">
        <v>39</v>
      </c>
      <c r="B46" s="204"/>
      <c r="C46" s="157" t="s">
        <v>114</v>
      </c>
      <c r="D46" s="62"/>
      <c r="E46" s="153">
        <v>15</v>
      </c>
      <c r="F46" s="62" t="s">
        <v>133</v>
      </c>
      <c r="G46" s="62">
        <v>70</v>
      </c>
      <c r="H46" s="139">
        <f t="shared" si="1"/>
        <v>1050</v>
      </c>
      <c r="I46" s="140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  <c r="W46" s="155"/>
    </row>
    <row r="47" spans="1:23" s="156" customFormat="1" x14ac:dyDescent="0.25">
      <c r="A47" s="113">
        <v>40</v>
      </c>
      <c r="B47" s="204"/>
      <c r="C47" s="157" t="s">
        <v>115</v>
      </c>
      <c r="D47" s="62"/>
      <c r="E47" s="153">
        <v>80</v>
      </c>
      <c r="F47" s="62" t="s">
        <v>129</v>
      </c>
      <c r="G47" s="62">
        <v>20</v>
      </c>
      <c r="H47" s="139">
        <f t="shared" si="1"/>
        <v>1600</v>
      </c>
      <c r="I47" s="140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5"/>
      <c r="W47" s="155"/>
    </row>
    <row r="48" spans="1:23" s="156" customFormat="1" x14ac:dyDescent="0.25">
      <c r="A48" s="113">
        <v>41</v>
      </c>
      <c r="B48" s="204"/>
      <c r="C48" s="157" t="s">
        <v>116</v>
      </c>
      <c r="D48" s="62"/>
      <c r="E48" s="153">
        <v>80</v>
      </c>
      <c r="F48" s="62" t="s">
        <v>129</v>
      </c>
      <c r="G48" s="62">
        <v>25</v>
      </c>
      <c r="H48" s="139">
        <f t="shared" si="1"/>
        <v>2000</v>
      </c>
      <c r="I48" s="140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5"/>
      <c r="W48" s="155"/>
    </row>
    <row r="49" spans="1:23" s="156" customFormat="1" x14ac:dyDescent="0.25">
      <c r="A49" s="113">
        <v>42</v>
      </c>
      <c r="B49" s="204"/>
      <c r="C49" s="157" t="s">
        <v>117</v>
      </c>
      <c r="D49" s="62"/>
      <c r="E49" s="153">
        <v>10</v>
      </c>
      <c r="F49" s="62" t="s">
        <v>129</v>
      </c>
      <c r="G49" s="62">
        <v>70</v>
      </c>
      <c r="H49" s="139">
        <f t="shared" si="1"/>
        <v>700</v>
      </c>
      <c r="I49" s="140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5"/>
      <c r="W49" s="155"/>
    </row>
    <row r="50" spans="1:23" s="156" customFormat="1" x14ac:dyDescent="0.25">
      <c r="A50" s="113">
        <v>43</v>
      </c>
      <c r="B50" s="204"/>
      <c r="C50" s="157" t="s">
        <v>118</v>
      </c>
      <c r="D50" s="62"/>
      <c r="E50" s="153">
        <v>82</v>
      </c>
      <c r="F50" s="62" t="s">
        <v>129</v>
      </c>
      <c r="G50" s="62">
        <v>50</v>
      </c>
      <c r="H50" s="139">
        <f t="shared" si="1"/>
        <v>4100</v>
      </c>
      <c r="I50" s="140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5"/>
      <c r="W50" s="155"/>
    </row>
    <row r="51" spans="1:23" s="156" customFormat="1" x14ac:dyDescent="0.25">
      <c r="A51" s="113">
        <v>44</v>
      </c>
      <c r="B51" s="204"/>
      <c r="C51" s="157" t="s">
        <v>119</v>
      </c>
      <c r="D51" s="62"/>
      <c r="E51" s="153">
        <v>6</v>
      </c>
      <c r="F51" s="62" t="s">
        <v>132</v>
      </c>
      <c r="G51" s="62">
        <v>125</v>
      </c>
      <c r="H51" s="139">
        <f t="shared" si="1"/>
        <v>750</v>
      </c>
      <c r="I51" s="140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5"/>
      <c r="W51" s="155"/>
    </row>
    <row r="52" spans="1:23" s="156" customFormat="1" x14ac:dyDescent="0.25">
      <c r="A52" s="113">
        <v>45</v>
      </c>
      <c r="B52" s="204"/>
      <c r="C52" s="157" t="s">
        <v>138</v>
      </c>
      <c r="D52" s="62"/>
      <c r="E52" s="153">
        <v>1</v>
      </c>
      <c r="F52" s="62" t="s">
        <v>147</v>
      </c>
      <c r="G52" s="62">
        <v>8000</v>
      </c>
      <c r="H52" s="139">
        <f t="shared" si="1"/>
        <v>8000</v>
      </c>
      <c r="I52" s="140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5"/>
      <c r="W52" s="155"/>
    </row>
    <row r="53" spans="1:23" s="156" customFormat="1" x14ac:dyDescent="0.25">
      <c r="A53" s="113">
        <v>46</v>
      </c>
      <c r="B53" s="204"/>
      <c r="C53" s="157" t="s">
        <v>139</v>
      </c>
      <c r="D53" s="62"/>
      <c r="E53" s="153">
        <v>6</v>
      </c>
      <c r="F53" s="62" t="s">
        <v>135</v>
      </c>
      <c r="G53" s="62">
        <v>300</v>
      </c>
      <c r="H53" s="139">
        <f t="shared" si="1"/>
        <v>1800</v>
      </c>
      <c r="I53" s="140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5"/>
      <c r="W53" s="155"/>
    </row>
    <row r="54" spans="1:23" s="156" customFormat="1" x14ac:dyDescent="0.25">
      <c r="A54" s="113">
        <v>47</v>
      </c>
      <c r="B54" s="204"/>
      <c r="C54" s="157" t="s">
        <v>121</v>
      </c>
      <c r="D54" s="62"/>
      <c r="E54" s="153">
        <v>6</v>
      </c>
      <c r="F54" s="62" t="s">
        <v>135</v>
      </c>
      <c r="G54" s="62">
        <v>450</v>
      </c>
      <c r="H54" s="139">
        <f t="shared" si="1"/>
        <v>2700</v>
      </c>
      <c r="I54" s="140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5"/>
      <c r="W54" s="155"/>
    </row>
    <row r="55" spans="1:23" s="156" customFormat="1" x14ac:dyDescent="0.25">
      <c r="A55" s="113">
        <v>48</v>
      </c>
      <c r="B55" s="204"/>
      <c r="C55" s="157" t="s">
        <v>140</v>
      </c>
      <c r="D55" s="62"/>
      <c r="E55" s="153">
        <v>6</v>
      </c>
      <c r="F55" s="62" t="s">
        <v>135</v>
      </c>
      <c r="G55" s="62">
        <v>450</v>
      </c>
      <c r="H55" s="139">
        <f t="shared" si="1"/>
        <v>2700</v>
      </c>
      <c r="I55" s="140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5"/>
      <c r="W55" s="155"/>
    </row>
    <row r="56" spans="1:23" s="156" customFormat="1" x14ac:dyDescent="0.25">
      <c r="A56" s="113">
        <v>49</v>
      </c>
      <c r="B56" s="204"/>
      <c r="C56" s="157" t="s">
        <v>139</v>
      </c>
      <c r="D56" s="62"/>
      <c r="E56" s="153">
        <v>90</v>
      </c>
      <c r="F56" s="62" t="s">
        <v>135</v>
      </c>
      <c r="G56" s="62">
        <v>1050</v>
      </c>
      <c r="H56" s="139">
        <f t="shared" si="1"/>
        <v>94500</v>
      </c>
      <c r="I56" s="140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5"/>
      <c r="W56" s="155"/>
    </row>
    <row r="57" spans="1:23" s="156" customFormat="1" x14ac:dyDescent="0.25">
      <c r="A57" s="113">
        <v>50</v>
      </c>
      <c r="B57" s="204"/>
      <c r="C57" s="157" t="s">
        <v>128</v>
      </c>
      <c r="D57" s="62"/>
      <c r="E57" s="153">
        <v>90</v>
      </c>
      <c r="F57" s="62" t="s">
        <v>135</v>
      </c>
      <c r="G57" s="62">
        <v>840</v>
      </c>
      <c r="H57" s="139">
        <f t="shared" si="1"/>
        <v>75600</v>
      </c>
      <c r="I57" s="140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5"/>
      <c r="W57" s="155"/>
    </row>
    <row r="58" spans="1:23" s="156" customFormat="1" x14ac:dyDescent="0.25">
      <c r="A58" s="113">
        <v>51</v>
      </c>
      <c r="B58" s="204"/>
      <c r="C58" s="157" t="s">
        <v>121</v>
      </c>
      <c r="D58" s="62"/>
      <c r="E58" s="153">
        <v>90</v>
      </c>
      <c r="F58" s="62" t="s">
        <v>135</v>
      </c>
      <c r="G58" s="62">
        <v>1260</v>
      </c>
      <c r="H58" s="139">
        <f t="shared" si="1"/>
        <v>113400</v>
      </c>
      <c r="I58" s="140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5"/>
      <c r="W58" s="155"/>
    </row>
    <row r="59" spans="1:23" s="156" customFormat="1" x14ac:dyDescent="0.25">
      <c r="A59" s="113">
        <v>52</v>
      </c>
      <c r="B59" s="204"/>
      <c r="C59" s="157" t="s">
        <v>122</v>
      </c>
      <c r="D59" s="62"/>
      <c r="E59" s="153">
        <v>90</v>
      </c>
      <c r="F59" s="62" t="s">
        <v>135</v>
      </c>
      <c r="G59" s="62">
        <v>840</v>
      </c>
      <c r="H59" s="139">
        <f t="shared" si="1"/>
        <v>75600</v>
      </c>
      <c r="I59" s="140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5"/>
      <c r="W59" s="155"/>
    </row>
    <row r="60" spans="1:23" s="156" customFormat="1" x14ac:dyDescent="0.25">
      <c r="A60" s="113">
        <v>53</v>
      </c>
      <c r="B60" s="204"/>
      <c r="C60" s="157" t="s">
        <v>140</v>
      </c>
      <c r="D60" s="62"/>
      <c r="E60" s="153">
        <v>90</v>
      </c>
      <c r="F60" s="62" t="s">
        <v>135</v>
      </c>
      <c r="G60" s="62">
        <v>1260</v>
      </c>
      <c r="H60" s="139">
        <f t="shared" si="1"/>
        <v>113400</v>
      </c>
      <c r="I60" s="140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5"/>
      <c r="W60" s="155"/>
    </row>
    <row r="61" spans="1:23" s="156" customFormat="1" x14ac:dyDescent="0.25">
      <c r="A61" s="113">
        <v>54</v>
      </c>
      <c r="B61" s="204"/>
      <c r="C61" s="157" t="s">
        <v>124</v>
      </c>
      <c r="D61" s="62"/>
      <c r="E61" s="153">
        <v>100</v>
      </c>
      <c r="F61" s="62" t="s">
        <v>135</v>
      </c>
      <c r="G61" s="62">
        <v>500</v>
      </c>
      <c r="H61" s="139">
        <f t="shared" si="1"/>
        <v>50000</v>
      </c>
      <c r="I61" s="140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5"/>
      <c r="W61" s="155"/>
    </row>
    <row r="62" spans="1:23" s="156" customFormat="1" x14ac:dyDescent="0.25">
      <c r="A62" s="113">
        <v>55</v>
      </c>
      <c r="B62" s="204"/>
      <c r="C62" s="157" t="s">
        <v>141</v>
      </c>
      <c r="D62" s="62"/>
      <c r="E62" s="153">
        <v>1</v>
      </c>
      <c r="F62" s="62" t="s">
        <v>147</v>
      </c>
      <c r="G62" s="62">
        <v>14950</v>
      </c>
      <c r="H62" s="139">
        <f t="shared" si="1"/>
        <v>14950</v>
      </c>
      <c r="I62" s="140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5"/>
      <c r="W62" s="155"/>
    </row>
    <row r="63" spans="1:23" s="156" customFormat="1" x14ac:dyDescent="0.25">
      <c r="A63" s="113">
        <v>56</v>
      </c>
      <c r="B63" s="204"/>
      <c r="C63" s="157" t="s">
        <v>142</v>
      </c>
      <c r="D63" s="62"/>
      <c r="E63" s="153">
        <v>1</v>
      </c>
      <c r="F63" s="62" t="s">
        <v>147</v>
      </c>
      <c r="G63" s="62">
        <v>3000</v>
      </c>
      <c r="H63" s="139">
        <f t="shared" si="1"/>
        <v>3000</v>
      </c>
      <c r="I63" s="140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5"/>
      <c r="W63" s="155"/>
    </row>
    <row r="64" spans="1:23" s="156" customFormat="1" x14ac:dyDescent="0.25">
      <c r="A64" s="113">
        <v>57</v>
      </c>
      <c r="B64" s="204"/>
      <c r="C64" s="157" t="s">
        <v>143</v>
      </c>
      <c r="D64" s="62"/>
      <c r="E64" s="153">
        <v>2</v>
      </c>
      <c r="F64" s="62" t="s">
        <v>136</v>
      </c>
      <c r="G64" s="62">
        <v>1500</v>
      </c>
      <c r="H64" s="139">
        <f t="shared" si="1"/>
        <v>3000</v>
      </c>
      <c r="I64" s="140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5"/>
      <c r="W64" s="155"/>
    </row>
    <row r="65" spans="1:23" s="156" customFormat="1" x14ac:dyDescent="0.25">
      <c r="A65" s="113">
        <v>58</v>
      </c>
      <c r="B65" s="204"/>
      <c r="C65" s="157" t="s">
        <v>144</v>
      </c>
      <c r="D65" s="62"/>
      <c r="E65" s="153">
        <v>1</v>
      </c>
      <c r="F65" s="62" t="s">
        <v>147</v>
      </c>
      <c r="G65" s="62">
        <v>2000</v>
      </c>
      <c r="H65" s="139">
        <f t="shared" si="1"/>
        <v>2000</v>
      </c>
      <c r="I65" s="140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5"/>
      <c r="W65" s="155"/>
    </row>
    <row r="66" spans="1:23" s="156" customFormat="1" x14ac:dyDescent="0.25">
      <c r="A66" s="113">
        <v>59</v>
      </c>
      <c r="B66" s="204"/>
      <c r="C66" s="157" t="s">
        <v>145</v>
      </c>
      <c r="D66" s="62"/>
      <c r="E66" s="153">
        <v>1</v>
      </c>
      <c r="F66" s="62" t="s">
        <v>147</v>
      </c>
      <c r="G66" s="62">
        <v>5000</v>
      </c>
      <c r="H66" s="139">
        <f t="shared" si="1"/>
        <v>5000</v>
      </c>
      <c r="I66" s="140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5"/>
      <c r="W66" s="155"/>
    </row>
    <row r="67" spans="1:23" s="156" customFormat="1" x14ac:dyDescent="0.25">
      <c r="A67" s="113">
        <v>60</v>
      </c>
      <c r="B67" s="204"/>
      <c r="C67" s="157" t="s">
        <v>146</v>
      </c>
      <c r="D67" s="62"/>
      <c r="E67" s="153">
        <v>1</v>
      </c>
      <c r="F67" s="62" t="s">
        <v>147</v>
      </c>
      <c r="G67" s="62">
        <v>14950</v>
      </c>
      <c r="H67" s="139">
        <f t="shared" si="1"/>
        <v>14950</v>
      </c>
      <c r="I67" s="140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5"/>
      <c r="W67" s="155"/>
    </row>
    <row r="68" spans="1:23" s="156" customFormat="1" ht="25.5" x14ac:dyDescent="0.25">
      <c r="A68" s="113">
        <v>61</v>
      </c>
      <c r="B68" s="163" t="s">
        <v>99</v>
      </c>
      <c r="C68" s="158" t="s">
        <v>148</v>
      </c>
      <c r="D68" s="160" t="s">
        <v>540</v>
      </c>
      <c r="E68" s="159"/>
      <c r="F68" s="160"/>
      <c r="G68" s="160"/>
      <c r="H68" s="161">
        <f>SUM(H69:H98)</f>
        <v>650000</v>
      </c>
      <c r="I68" s="165" t="s">
        <v>40</v>
      </c>
      <c r="J68" s="162"/>
      <c r="K68" s="180"/>
      <c r="L68" s="162"/>
      <c r="M68" s="180">
        <v>1</v>
      </c>
      <c r="N68" s="162"/>
      <c r="O68" s="162"/>
      <c r="P68" s="162"/>
      <c r="Q68" s="162"/>
      <c r="R68" s="162"/>
      <c r="S68" s="162"/>
      <c r="T68" s="162"/>
      <c r="U68" s="162"/>
      <c r="V68" s="155"/>
      <c r="W68" s="155"/>
    </row>
    <row r="69" spans="1:23" s="156" customFormat="1" x14ac:dyDescent="0.25">
      <c r="A69" s="113">
        <v>62</v>
      </c>
      <c r="B69" s="204"/>
      <c r="C69" s="157" t="s">
        <v>106</v>
      </c>
      <c r="D69" s="62"/>
      <c r="E69" s="153">
        <v>80</v>
      </c>
      <c r="F69" s="62" t="s">
        <v>129</v>
      </c>
      <c r="G69" s="62">
        <v>150</v>
      </c>
      <c r="H69" s="139">
        <f>G69*E69</f>
        <v>12000</v>
      </c>
      <c r="I69" s="140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5"/>
      <c r="W69" s="155"/>
    </row>
    <row r="70" spans="1:23" s="156" customFormat="1" x14ac:dyDescent="0.25">
      <c r="A70" s="113">
        <v>63</v>
      </c>
      <c r="B70" s="204"/>
      <c r="C70" s="157" t="s">
        <v>137</v>
      </c>
      <c r="D70" s="62"/>
      <c r="E70" s="153">
        <v>3</v>
      </c>
      <c r="F70" s="62" t="s">
        <v>130</v>
      </c>
      <c r="G70" s="62">
        <v>2000</v>
      </c>
      <c r="H70" s="139">
        <f t="shared" ref="H70:H98" si="2">G70*E70</f>
        <v>6000</v>
      </c>
      <c r="I70" s="140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5"/>
      <c r="W70" s="155"/>
    </row>
    <row r="71" spans="1:23" s="156" customFormat="1" x14ac:dyDescent="0.25">
      <c r="A71" s="113">
        <v>64</v>
      </c>
      <c r="B71" s="204"/>
      <c r="C71" s="157" t="s">
        <v>108</v>
      </c>
      <c r="D71" s="62"/>
      <c r="E71" s="153">
        <v>80</v>
      </c>
      <c r="F71" s="62" t="s">
        <v>129</v>
      </c>
      <c r="G71" s="62">
        <v>150</v>
      </c>
      <c r="H71" s="139">
        <f t="shared" si="2"/>
        <v>12000</v>
      </c>
      <c r="I71" s="140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5"/>
      <c r="W71" s="155"/>
    </row>
    <row r="72" spans="1:23" s="156" customFormat="1" x14ac:dyDescent="0.25">
      <c r="A72" s="113">
        <v>65</v>
      </c>
      <c r="B72" s="204"/>
      <c r="C72" s="157" t="s">
        <v>105</v>
      </c>
      <c r="D72" s="62"/>
      <c r="E72" s="153">
        <v>9</v>
      </c>
      <c r="F72" s="62" t="s">
        <v>129</v>
      </c>
      <c r="G72" s="62">
        <v>2500</v>
      </c>
      <c r="H72" s="139">
        <f t="shared" si="2"/>
        <v>22500</v>
      </c>
      <c r="I72" s="140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5"/>
      <c r="W72" s="155"/>
    </row>
    <row r="73" spans="1:23" s="156" customFormat="1" x14ac:dyDescent="0.25">
      <c r="A73" s="113">
        <v>66</v>
      </c>
      <c r="B73" s="204"/>
      <c r="C73" s="157" t="s">
        <v>110</v>
      </c>
      <c r="D73" s="62"/>
      <c r="E73" s="153">
        <v>9</v>
      </c>
      <c r="F73" s="62" t="s">
        <v>132</v>
      </c>
      <c r="G73" s="62">
        <v>200</v>
      </c>
      <c r="H73" s="139">
        <f t="shared" si="2"/>
        <v>1800</v>
      </c>
      <c r="I73" s="140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5"/>
      <c r="W73" s="155"/>
    </row>
    <row r="74" spans="1:23" s="156" customFormat="1" x14ac:dyDescent="0.25">
      <c r="A74" s="113">
        <v>67</v>
      </c>
      <c r="B74" s="204"/>
      <c r="C74" s="157" t="s">
        <v>111</v>
      </c>
      <c r="D74" s="62"/>
      <c r="E74" s="153">
        <v>10</v>
      </c>
      <c r="F74" s="62" t="s">
        <v>132</v>
      </c>
      <c r="G74" s="62">
        <v>70</v>
      </c>
      <c r="H74" s="139">
        <f t="shared" si="2"/>
        <v>700</v>
      </c>
      <c r="I74" s="140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5"/>
      <c r="W74" s="155"/>
    </row>
    <row r="75" spans="1:23" s="156" customFormat="1" x14ac:dyDescent="0.25">
      <c r="A75" s="113">
        <v>68</v>
      </c>
      <c r="B75" s="204"/>
      <c r="C75" s="157" t="s">
        <v>112</v>
      </c>
      <c r="D75" s="62"/>
      <c r="E75" s="153">
        <v>20</v>
      </c>
      <c r="F75" s="62" t="s">
        <v>132</v>
      </c>
      <c r="G75" s="62">
        <v>70</v>
      </c>
      <c r="H75" s="139">
        <f t="shared" si="2"/>
        <v>1400</v>
      </c>
      <c r="I75" s="140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5"/>
      <c r="W75" s="155"/>
    </row>
    <row r="76" spans="1:23" s="156" customFormat="1" x14ac:dyDescent="0.25">
      <c r="A76" s="113">
        <v>69</v>
      </c>
      <c r="B76" s="204"/>
      <c r="C76" s="157" t="s">
        <v>113</v>
      </c>
      <c r="D76" s="62"/>
      <c r="E76" s="153">
        <v>4</v>
      </c>
      <c r="F76" s="62" t="s">
        <v>129</v>
      </c>
      <c r="G76" s="62">
        <v>700</v>
      </c>
      <c r="H76" s="139">
        <f t="shared" si="2"/>
        <v>2800</v>
      </c>
      <c r="I76" s="140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5"/>
      <c r="W76" s="155"/>
    </row>
    <row r="77" spans="1:23" s="156" customFormat="1" x14ac:dyDescent="0.25">
      <c r="A77" s="113">
        <v>70</v>
      </c>
      <c r="B77" s="204"/>
      <c r="C77" s="157" t="s">
        <v>114</v>
      </c>
      <c r="D77" s="62"/>
      <c r="E77" s="153">
        <v>15</v>
      </c>
      <c r="F77" s="62" t="s">
        <v>133</v>
      </c>
      <c r="G77" s="62">
        <v>70</v>
      </c>
      <c r="H77" s="139">
        <f t="shared" si="2"/>
        <v>1050</v>
      </c>
      <c r="I77" s="140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5"/>
      <c r="W77" s="155"/>
    </row>
    <row r="78" spans="1:23" s="156" customFormat="1" x14ac:dyDescent="0.25">
      <c r="A78" s="113">
        <v>71</v>
      </c>
      <c r="B78" s="204"/>
      <c r="C78" s="157" t="s">
        <v>115</v>
      </c>
      <c r="D78" s="62"/>
      <c r="E78" s="153">
        <v>80</v>
      </c>
      <c r="F78" s="62" t="s">
        <v>129</v>
      </c>
      <c r="G78" s="62">
        <v>20</v>
      </c>
      <c r="H78" s="139">
        <f t="shared" si="2"/>
        <v>1600</v>
      </c>
      <c r="I78" s="140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5"/>
      <c r="W78" s="155"/>
    </row>
    <row r="79" spans="1:23" s="156" customFormat="1" x14ac:dyDescent="0.25">
      <c r="A79" s="113">
        <v>72</v>
      </c>
      <c r="B79" s="204"/>
      <c r="C79" s="157" t="s">
        <v>116</v>
      </c>
      <c r="D79" s="62"/>
      <c r="E79" s="153">
        <v>80</v>
      </c>
      <c r="F79" s="62" t="s">
        <v>129</v>
      </c>
      <c r="G79" s="62">
        <v>25</v>
      </c>
      <c r="H79" s="139">
        <f t="shared" si="2"/>
        <v>2000</v>
      </c>
      <c r="I79" s="140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5"/>
      <c r="W79" s="155"/>
    </row>
    <row r="80" spans="1:23" s="156" customFormat="1" x14ac:dyDescent="0.25">
      <c r="A80" s="113">
        <v>73</v>
      </c>
      <c r="B80" s="204"/>
      <c r="C80" s="157" t="s">
        <v>117</v>
      </c>
      <c r="D80" s="62"/>
      <c r="E80" s="153">
        <v>10</v>
      </c>
      <c r="F80" s="62" t="s">
        <v>129</v>
      </c>
      <c r="G80" s="62">
        <v>70</v>
      </c>
      <c r="H80" s="139">
        <f t="shared" si="2"/>
        <v>700</v>
      </c>
      <c r="I80" s="140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5"/>
      <c r="W80" s="155"/>
    </row>
    <row r="81" spans="1:23" s="156" customFormat="1" x14ac:dyDescent="0.25">
      <c r="A81" s="113">
        <v>74</v>
      </c>
      <c r="B81" s="204"/>
      <c r="C81" s="157" t="s">
        <v>118</v>
      </c>
      <c r="D81" s="62"/>
      <c r="E81" s="153">
        <v>82</v>
      </c>
      <c r="F81" s="62" t="s">
        <v>129</v>
      </c>
      <c r="G81" s="62">
        <v>50</v>
      </c>
      <c r="H81" s="139">
        <f t="shared" si="2"/>
        <v>4100</v>
      </c>
      <c r="I81" s="140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5"/>
      <c r="W81" s="155"/>
    </row>
    <row r="82" spans="1:23" s="156" customFormat="1" x14ac:dyDescent="0.25">
      <c r="A82" s="113">
        <v>75</v>
      </c>
      <c r="B82" s="204"/>
      <c r="C82" s="157" t="s">
        <v>119</v>
      </c>
      <c r="D82" s="62"/>
      <c r="E82" s="153">
        <v>6</v>
      </c>
      <c r="F82" s="62" t="s">
        <v>132</v>
      </c>
      <c r="G82" s="62">
        <v>125</v>
      </c>
      <c r="H82" s="139">
        <f t="shared" si="2"/>
        <v>750</v>
      </c>
      <c r="I82" s="140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5"/>
      <c r="W82" s="155"/>
    </row>
    <row r="83" spans="1:23" s="156" customFormat="1" x14ac:dyDescent="0.25">
      <c r="A83" s="113">
        <v>76</v>
      </c>
      <c r="B83" s="204"/>
      <c r="C83" s="157" t="s">
        <v>138</v>
      </c>
      <c r="D83" s="62"/>
      <c r="E83" s="153">
        <v>1</v>
      </c>
      <c r="F83" s="62" t="s">
        <v>147</v>
      </c>
      <c r="G83" s="62">
        <v>8000</v>
      </c>
      <c r="H83" s="139">
        <f t="shared" si="2"/>
        <v>8000</v>
      </c>
      <c r="I83" s="140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5"/>
      <c r="W83" s="155"/>
    </row>
    <row r="84" spans="1:23" s="156" customFormat="1" x14ac:dyDescent="0.25">
      <c r="A84" s="113">
        <v>77</v>
      </c>
      <c r="B84" s="204"/>
      <c r="C84" s="157" t="s">
        <v>139</v>
      </c>
      <c r="D84" s="62"/>
      <c r="E84" s="153">
        <v>6</v>
      </c>
      <c r="F84" s="62" t="s">
        <v>135</v>
      </c>
      <c r="G84" s="62">
        <v>300</v>
      </c>
      <c r="H84" s="139">
        <f t="shared" si="2"/>
        <v>1800</v>
      </c>
      <c r="I84" s="140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5"/>
      <c r="W84" s="155"/>
    </row>
    <row r="85" spans="1:23" s="156" customFormat="1" x14ac:dyDescent="0.25">
      <c r="A85" s="113">
        <v>78</v>
      </c>
      <c r="B85" s="204"/>
      <c r="C85" s="157" t="s">
        <v>121</v>
      </c>
      <c r="D85" s="62"/>
      <c r="E85" s="153">
        <v>6</v>
      </c>
      <c r="F85" s="62" t="s">
        <v>135</v>
      </c>
      <c r="G85" s="62">
        <v>450</v>
      </c>
      <c r="H85" s="139">
        <f t="shared" si="2"/>
        <v>2700</v>
      </c>
      <c r="I85" s="140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5"/>
      <c r="W85" s="155"/>
    </row>
    <row r="86" spans="1:23" s="156" customFormat="1" x14ac:dyDescent="0.25">
      <c r="A86" s="113">
        <v>79</v>
      </c>
      <c r="B86" s="204"/>
      <c r="C86" s="157" t="s">
        <v>140</v>
      </c>
      <c r="D86" s="62"/>
      <c r="E86" s="153">
        <v>6</v>
      </c>
      <c r="F86" s="62" t="s">
        <v>135</v>
      </c>
      <c r="G86" s="62">
        <v>450</v>
      </c>
      <c r="H86" s="139">
        <f t="shared" si="2"/>
        <v>2700</v>
      </c>
      <c r="I86" s="140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5"/>
      <c r="W86" s="155"/>
    </row>
    <row r="87" spans="1:23" s="156" customFormat="1" x14ac:dyDescent="0.25">
      <c r="A87" s="113">
        <v>80</v>
      </c>
      <c r="B87" s="204"/>
      <c r="C87" s="157" t="s">
        <v>139</v>
      </c>
      <c r="D87" s="62"/>
      <c r="E87" s="153">
        <v>90</v>
      </c>
      <c r="F87" s="62" t="s">
        <v>135</v>
      </c>
      <c r="G87" s="62">
        <v>1050</v>
      </c>
      <c r="H87" s="139">
        <f t="shared" si="2"/>
        <v>94500</v>
      </c>
      <c r="I87" s="140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5"/>
      <c r="W87" s="155"/>
    </row>
    <row r="88" spans="1:23" s="156" customFormat="1" x14ac:dyDescent="0.25">
      <c r="A88" s="113">
        <v>81</v>
      </c>
      <c r="B88" s="204"/>
      <c r="C88" s="157" t="s">
        <v>128</v>
      </c>
      <c r="D88" s="62"/>
      <c r="E88" s="153">
        <v>90</v>
      </c>
      <c r="F88" s="62" t="s">
        <v>135</v>
      </c>
      <c r="G88" s="62">
        <v>840</v>
      </c>
      <c r="H88" s="139">
        <f t="shared" si="2"/>
        <v>75600</v>
      </c>
      <c r="I88" s="140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5"/>
      <c r="W88" s="155"/>
    </row>
    <row r="89" spans="1:23" s="156" customFormat="1" x14ac:dyDescent="0.25">
      <c r="A89" s="113">
        <v>82</v>
      </c>
      <c r="B89" s="204"/>
      <c r="C89" s="157" t="s">
        <v>121</v>
      </c>
      <c r="D89" s="62"/>
      <c r="E89" s="153">
        <v>90</v>
      </c>
      <c r="F89" s="62" t="s">
        <v>135</v>
      </c>
      <c r="G89" s="62">
        <v>1260</v>
      </c>
      <c r="H89" s="139">
        <f t="shared" si="2"/>
        <v>113400</v>
      </c>
      <c r="I89" s="140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5"/>
      <c r="W89" s="155"/>
    </row>
    <row r="90" spans="1:23" s="156" customFormat="1" x14ac:dyDescent="0.25">
      <c r="A90" s="113">
        <v>83</v>
      </c>
      <c r="B90" s="204"/>
      <c r="C90" s="157" t="s">
        <v>122</v>
      </c>
      <c r="D90" s="62"/>
      <c r="E90" s="153">
        <v>90</v>
      </c>
      <c r="F90" s="62" t="s">
        <v>135</v>
      </c>
      <c r="G90" s="62">
        <v>840</v>
      </c>
      <c r="H90" s="139">
        <f t="shared" si="2"/>
        <v>75600</v>
      </c>
      <c r="I90" s="140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5"/>
      <c r="W90" s="155"/>
    </row>
    <row r="91" spans="1:23" s="156" customFormat="1" x14ac:dyDescent="0.25">
      <c r="A91" s="113">
        <v>84</v>
      </c>
      <c r="B91" s="204"/>
      <c r="C91" s="157" t="s">
        <v>140</v>
      </c>
      <c r="D91" s="62"/>
      <c r="E91" s="153">
        <v>90</v>
      </c>
      <c r="F91" s="62" t="s">
        <v>135</v>
      </c>
      <c r="G91" s="62">
        <v>1260</v>
      </c>
      <c r="H91" s="139">
        <f t="shared" si="2"/>
        <v>113400</v>
      </c>
      <c r="I91" s="140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5"/>
      <c r="W91" s="155"/>
    </row>
    <row r="92" spans="1:23" s="156" customFormat="1" x14ac:dyDescent="0.25">
      <c r="A92" s="113">
        <v>85</v>
      </c>
      <c r="B92" s="204"/>
      <c r="C92" s="157" t="s">
        <v>124</v>
      </c>
      <c r="D92" s="62"/>
      <c r="E92" s="153">
        <v>100</v>
      </c>
      <c r="F92" s="62" t="s">
        <v>135</v>
      </c>
      <c r="G92" s="62">
        <v>500</v>
      </c>
      <c r="H92" s="139">
        <f t="shared" si="2"/>
        <v>50000</v>
      </c>
      <c r="I92" s="140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5"/>
      <c r="W92" s="155"/>
    </row>
    <row r="93" spans="1:23" s="156" customFormat="1" x14ac:dyDescent="0.25">
      <c r="A93" s="113">
        <v>86</v>
      </c>
      <c r="B93" s="204"/>
      <c r="C93" s="157" t="s">
        <v>141</v>
      </c>
      <c r="D93" s="62"/>
      <c r="E93" s="153">
        <v>1</v>
      </c>
      <c r="F93" s="62" t="s">
        <v>147</v>
      </c>
      <c r="G93" s="62">
        <v>14950</v>
      </c>
      <c r="H93" s="139">
        <f t="shared" si="2"/>
        <v>14950</v>
      </c>
      <c r="I93" s="140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5"/>
      <c r="W93" s="155"/>
    </row>
    <row r="94" spans="1:23" s="156" customFormat="1" x14ac:dyDescent="0.25">
      <c r="A94" s="113">
        <v>87</v>
      </c>
      <c r="B94" s="204"/>
      <c r="C94" s="157" t="s">
        <v>142</v>
      </c>
      <c r="D94" s="62"/>
      <c r="E94" s="153">
        <v>1</v>
      </c>
      <c r="F94" s="62" t="s">
        <v>147</v>
      </c>
      <c r="G94" s="62">
        <v>3000</v>
      </c>
      <c r="H94" s="139">
        <f t="shared" si="2"/>
        <v>3000</v>
      </c>
      <c r="I94" s="140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5"/>
      <c r="W94" s="155"/>
    </row>
    <row r="95" spans="1:23" s="156" customFormat="1" x14ac:dyDescent="0.25">
      <c r="A95" s="113">
        <v>88</v>
      </c>
      <c r="B95" s="204"/>
      <c r="C95" s="157" t="s">
        <v>143</v>
      </c>
      <c r="D95" s="62"/>
      <c r="E95" s="153">
        <v>2</v>
      </c>
      <c r="F95" s="62" t="s">
        <v>136</v>
      </c>
      <c r="G95" s="62">
        <v>1500</v>
      </c>
      <c r="H95" s="139">
        <f t="shared" si="2"/>
        <v>3000</v>
      </c>
      <c r="I95" s="140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5"/>
      <c r="W95" s="155"/>
    </row>
    <row r="96" spans="1:23" s="156" customFormat="1" x14ac:dyDescent="0.25">
      <c r="A96" s="113">
        <v>89</v>
      </c>
      <c r="B96" s="204"/>
      <c r="C96" s="157" t="s">
        <v>144</v>
      </c>
      <c r="D96" s="62"/>
      <c r="E96" s="153">
        <v>1</v>
      </c>
      <c r="F96" s="62" t="s">
        <v>147</v>
      </c>
      <c r="G96" s="62">
        <v>2000</v>
      </c>
      <c r="H96" s="139">
        <f t="shared" si="2"/>
        <v>2000</v>
      </c>
      <c r="I96" s="140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5"/>
      <c r="W96" s="155"/>
    </row>
    <row r="97" spans="1:23" s="156" customFormat="1" x14ac:dyDescent="0.25">
      <c r="A97" s="113">
        <v>90</v>
      </c>
      <c r="B97" s="204"/>
      <c r="C97" s="157" t="s">
        <v>145</v>
      </c>
      <c r="D97" s="62"/>
      <c r="E97" s="153">
        <v>1</v>
      </c>
      <c r="F97" s="62" t="s">
        <v>147</v>
      </c>
      <c r="G97" s="62">
        <v>5000</v>
      </c>
      <c r="H97" s="139">
        <f t="shared" si="2"/>
        <v>5000</v>
      </c>
      <c r="I97" s="140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5"/>
      <c r="W97" s="155"/>
    </row>
    <row r="98" spans="1:23" s="156" customFormat="1" x14ac:dyDescent="0.25">
      <c r="A98" s="113">
        <v>91</v>
      </c>
      <c r="B98" s="204"/>
      <c r="C98" s="157" t="s">
        <v>146</v>
      </c>
      <c r="D98" s="62"/>
      <c r="E98" s="153">
        <v>1</v>
      </c>
      <c r="F98" s="62" t="s">
        <v>147</v>
      </c>
      <c r="G98" s="62">
        <v>14950</v>
      </c>
      <c r="H98" s="139">
        <f t="shared" si="2"/>
        <v>14950</v>
      </c>
      <c r="I98" s="140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5"/>
      <c r="W98" s="155"/>
    </row>
    <row r="99" spans="1:23" s="156" customFormat="1" ht="25.5" x14ac:dyDescent="0.25">
      <c r="A99" s="113">
        <v>92</v>
      </c>
      <c r="B99" s="163" t="s">
        <v>99</v>
      </c>
      <c r="C99" s="158" t="s">
        <v>149</v>
      </c>
      <c r="D99" s="160" t="s">
        <v>540</v>
      </c>
      <c r="E99" s="159"/>
      <c r="F99" s="160"/>
      <c r="G99" s="160"/>
      <c r="H99" s="161">
        <f>SUM(H100:H121)</f>
        <v>800000</v>
      </c>
      <c r="I99" s="165" t="s">
        <v>40</v>
      </c>
      <c r="J99" s="162"/>
      <c r="K99" s="162"/>
      <c r="L99" s="162"/>
      <c r="M99" s="180"/>
      <c r="N99" s="180">
        <v>1</v>
      </c>
      <c r="O99" s="162"/>
      <c r="P99" s="162"/>
      <c r="Q99" s="162"/>
      <c r="R99" s="162"/>
      <c r="S99" s="162"/>
      <c r="T99" s="162"/>
      <c r="U99" s="162"/>
      <c r="V99" s="155"/>
      <c r="W99" s="155"/>
    </row>
    <row r="100" spans="1:23" s="156" customFormat="1" x14ac:dyDescent="0.25">
      <c r="A100" s="113">
        <v>93</v>
      </c>
      <c r="B100" s="204"/>
      <c r="C100" s="157" t="s">
        <v>106</v>
      </c>
      <c r="D100" s="62"/>
      <c r="E100" s="153">
        <v>75</v>
      </c>
      <c r="F100" s="62" t="s">
        <v>129</v>
      </c>
      <c r="G100" s="62">
        <v>150</v>
      </c>
      <c r="H100" s="139">
        <f>SUM(G100*E100)</f>
        <v>11250</v>
      </c>
      <c r="I100" s="140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5"/>
      <c r="W100" s="155"/>
    </row>
    <row r="101" spans="1:23" s="156" customFormat="1" x14ac:dyDescent="0.25">
      <c r="A101" s="113">
        <v>94</v>
      </c>
      <c r="B101" s="204"/>
      <c r="C101" s="157" t="s">
        <v>137</v>
      </c>
      <c r="D101" s="62"/>
      <c r="E101" s="153">
        <v>3</v>
      </c>
      <c r="F101" s="62" t="s">
        <v>130</v>
      </c>
      <c r="G101" s="62">
        <v>2000</v>
      </c>
      <c r="H101" s="139">
        <f t="shared" ref="H101:H121" si="3">SUM(G101*E101)</f>
        <v>6000</v>
      </c>
      <c r="I101" s="140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5"/>
      <c r="W101" s="155"/>
    </row>
    <row r="102" spans="1:23" s="156" customFormat="1" x14ac:dyDescent="0.25">
      <c r="A102" s="113">
        <v>95</v>
      </c>
      <c r="B102" s="204"/>
      <c r="C102" s="157" t="s">
        <v>111</v>
      </c>
      <c r="D102" s="62"/>
      <c r="E102" s="153">
        <v>5</v>
      </c>
      <c r="F102" s="62" t="s">
        <v>132</v>
      </c>
      <c r="G102" s="62">
        <v>90</v>
      </c>
      <c r="H102" s="139">
        <f t="shared" si="3"/>
        <v>450</v>
      </c>
      <c r="I102" s="140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5"/>
      <c r="W102" s="155"/>
    </row>
    <row r="103" spans="1:23" s="156" customFormat="1" x14ac:dyDescent="0.25">
      <c r="A103" s="113">
        <v>96</v>
      </c>
      <c r="B103" s="204"/>
      <c r="C103" s="157" t="s">
        <v>113</v>
      </c>
      <c r="D103" s="62"/>
      <c r="E103" s="153">
        <v>5</v>
      </c>
      <c r="F103" s="62" t="s">
        <v>129</v>
      </c>
      <c r="G103" s="62">
        <v>600</v>
      </c>
      <c r="H103" s="139">
        <f t="shared" si="3"/>
        <v>3000</v>
      </c>
      <c r="I103" s="140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5"/>
      <c r="W103" s="155"/>
    </row>
    <row r="104" spans="1:23" s="156" customFormat="1" x14ac:dyDescent="0.25">
      <c r="A104" s="113">
        <v>97</v>
      </c>
      <c r="B104" s="204"/>
      <c r="C104" s="157" t="s">
        <v>114</v>
      </c>
      <c r="D104" s="62"/>
      <c r="E104" s="153">
        <v>10</v>
      </c>
      <c r="F104" s="62" t="s">
        <v>133</v>
      </c>
      <c r="G104" s="62">
        <v>80</v>
      </c>
      <c r="H104" s="139">
        <f t="shared" si="3"/>
        <v>800</v>
      </c>
      <c r="I104" s="140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5"/>
      <c r="W104" s="155"/>
    </row>
    <row r="105" spans="1:23" s="156" customFormat="1" x14ac:dyDescent="0.25">
      <c r="A105" s="113">
        <v>98</v>
      </c>
      <c r="B105" s="204"/>
      <c r="C105" s="157" t="s">
        <v>116</v>
      </c>
      <c r="D105" s="62"/>
      <c r="E105" s="153">
        <v>75</v>
      </c>
      <c r="F105" s="62" t="s">
        <v>129</v>
      </c>
      <c r="G105" s="62">
        <v>45</v>
      </c>
      <c r="H105" s="139">
        <f t="shared" si="3"/>
        <v>3375</v>
      </c>
      <c r="I105" s="140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5"/>
      <c r="W105" s="155"/>
    </row>
    <row r="106" spans="1:23" s="156" customFormat="1" x14ac:dyDescent="0.25">
      <c r="A106" s="113">
        <v>99</v>
      </c>
      <c r="B106" s="204"/>
      <c r="C106" s="157" t="s">
        <v>118</v>
      </c>
      <c r="D106" s="62"/>
      <c r="E106" s="153">
        <v>75</v>
      </c>
      <c r="F106" s="62" t="s">
        <v>129</v>
      </c>
      <c r="G106" s="62">
        <v>50</v>
      </c>
      <c r="H106" s="139">
        <f t="shared" si="3"/>
        <v>3750</v>
      </c>
      <c r="I106" s="140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5"/>
      <c r="W106" s="155"/>
    </row>
    <row r="107" spans="1:23" s="156" customFormat="1" x14ac:dyDescent="0.25">
      <c r="A107" s="113">
        <v>100</v>
      </c>
      <c r="B107" s="204"/>
      <c r="C107" s="157" t="s">
        <v>119</v>
      </c>
      <c r="D107" s="62"/>
      <c r="E107" s="153">
        <v>6</v>
      </c>
      <c r="F107" s="62" t="s">
        <v>132</v>
      </c>
      <c r="G107" s="62">
        <v>155</v>
      </c>
      <c r="H107" s="139">
        <f t="shared" si="3"/>
        <v>930</v>
      </c>
      <c r="I107" s="140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5"/>
      <c r="W107" s="155"/>
    </row>
    <row r="108" spans="1:23" s="156" customFormat="1" x14ac:dyDescent="0.25">
      <c r="A108" s="113">
        <v>101</v>
      </c>
      <c r="B108" s="204"/>
      <c r="C108" s="157" t="s">
        <v>138</v>
      </c>
      <c r="D108" s="62"/>
      <c r="E108" s="153">
        <v>1</v>
      </c>
      <c r="F108" s="62" t="s">
        <v>147</v>
      </c>
      <c r="G108" s="62">
        <v>11720</v>
      </c>
      <c r="H108" s="139">
        <f t="shared" si="3"/>
        <v>11720</v>
      </c>
      <c r="I108" s="140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5"/>
      <c r="W108" s="155"/>
    </row>
    <row r="109" spans="1:23" s="156" customFormat="1" x14ac:dyDescent="0.25">
      <c r="A109" s="113">
        <v>102</v>
      </c>
      <c r="B109" s="204"/>
      <c r="C109" s="157" t="s">
        <v>150</v>
      </c>
      <c r="D109" s="62"/>
      <c r="E109" s="153">
        <v>5</v>
      </c>
      <c r="F109" s="62" t="s">
        <v>134</v>
      </c>
      <c r="G109" s="62">
        <v>5000</v>
      </c>
      <c r="H109" s="139">
        <f t="shared" si="3"/>
        <v>25000</v>
      </c>
      <c r="I109" s="140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5"/>
      <c r="W109" s="155"/>
    </row>
    <row r="110" spans="1:23" s="156" customFormat="1" x14ac:dyDescent="0.25">
      <c r="A110" s="113">
        <v>103</v>
      </c>
      <c r="B110" s="204"/>
      <c r="C110" s="157" t="s">
        <v>151</v>
      </c>
      <c r="D110" s="62"/>
      <c r="E110" s="153">
        <v>1</v>
      </c>
      <c r="F110" s="62" t="s">
        <v>147</v>
      </c>
      <c r="G110" s="62">
        <v>33275</v>
      </c>
      <c r="H110" s="139">
        <f t="shared" si="3"/>
        <v>33275</v>
      </c>
      <c r="I110" s="140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5"/>
      <c r="W110" s="155"/>
    </row>
    <row r="111" spans="1:23" s="156" customFormat="1" x14ac:dyDescent="0.25">
      <c r="A111" s="113">
        <v>104</v>
      </c>
      <c r="B111" s="204"/>
      <c r="C111" s="157" t="s">
        <v>128</v>
      </c>
      <c r="D111" s="62"/>
      <c r="E111" s="153">
        <v>400</v>
      </c>
      <c r="F111" s="62" t="s">
        <v>135</v>
      </c>
      <c r="G111" s="62">
        <v>120</v>
      </c>
      <c r="H111" s="139">
        <f t="shared" si="3"/>
        <v>48000</v>
      </c>
      <c r="I111" s="140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5"/>
      <c r="W111" s="155"/>
    </row>
    <row r="112" spans="1:23" s="156" customFormat="1" x14ac:dyDescent="0.25">
      <c r="A112" s="113">
        <v>105</v>
      </c>
      <c r="B112" s="204"/>
      <c r="C112" s="157" t="s">
        <v>121</v>
      </c>
      <c r="D112" s="62"/>
      <c r="E112" s="153">
        <v>400</v>
      </c>
      <c r="F112" s="62" t="s">
        <v>135</v>
      </c>
      <c r="G112" s="62">
        <v>180</v>
      </c>
      <c r="H112" s="139">
        <f t="shared" si="3"/>
        <v>72000</v>
      </c>
      <c r="I112" s="140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5"/>
      <c r="W112" s="155"/>
    </row>
    <row r="113" spans="1:23" s="156" customFormat="1" x14ac:dyDescent="0.25">
      <c r="A113" s="113">
        <v>106</v>
      </c>
      <c r="B113" s="204"/>
      <c r="C113" s="157" t="s">
        <v>122</v>
      </c>
      <c r="D113" s="62"/>
      <c r="E113" s="153">
        <v>400</v>
      </c>
      <c r="F113" s="62" t="s">
        <v>135</v>
      </c>
      <c r="G113" s="62">
        <v>120</v>
      </c>
      <c r="H113" s="139">
        <f t="shared" si="3"/>
        <v>48000</v>
      </c>
      <c r="I113" s="140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5"/>
      <c r="W113" s="155"/>
    </row>
    <row r="114" spans="1:23" s="156" customFormat="1" x14ac:dyDescent="0.25">
      <c r="A114" s="113">
        <v>107</v>
      </c>
      <c r="B114" s="204"/>
      <c r="C114" s="157" t="s">
        <v>123</v>
      </c>
      <c r="D114" s="62"/>
      <c r="E114" s="153">
        <v>475</v>
      </c>
      <c r="F114" s="62" t="s">
        <v>135</v>
      </c>
      <c r="G114" s="62">
        <v>350</v>
      </c>
      <c r="H114" s="139">
        <f t="shared" si="3"/>
        <v>166250</v>
      </c>
      <c r="I114" s="140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5"/>
      <c r="W114" s="155"/>
    </row>
    <row r="115" spans="1:23" s="156" customFormat="1" x14ac:dyDescent="0.25">
      <c r="A115" s="113">
        <v>108</v>
      </c>
      <c r="B115" s="204"/>
      <c r="C115" s="157" t="s">
        <v>124</v>
      </c>
      <c r="D115" s="62"/>
      <c r="E115" s="153">
        <v>525</v>
      </c>
      <c r="F115" s="62" t="s">
        <v>135</v>
      </c>
      <c r="G115" s="62">
        <v>350</v>
      </c>
      <c r="H115" s="139">
        <f t="shared" si="3"/>
        <v>183750</v>
      </c>
      <c r="I115" s="140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5"/>
      <c r="W115" s="155"/>
    </row>
    <row r="116" spans="1:23" s="156" customFormat="1" x14ac:dyDescent="0.25">
      <c r="A116" s="113">
        <v>109</v>
      </c>
      <c r="B116" s="204"/>
      <c r="C116" s="157" t="s">
        <v>125</v>
      </c>
      <c r="D116" s="62"/>
      <c r="E116" s="153">
        <v>15</v>
      </c>
      <c r="F116" s="62" t="s">
        <v>135</v>
      </c>
      <c r="G116" s="62">
        <v>6000</v>
      </c>
      <c r="H116" s="139">
        <f t="shared" si="3"/>
        <v>90000</v>
      </c>
      <c r="I116" s="140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5"/>
      <c r="W116" s="155"/>
    </row>
    <row r="117" spans="1:23" s="156" customFormat="1" x14ac:dyDescent="0.25">
      <c r="A117" s="113">
        <v>110</v>
      </c>
      <c r="B117" s="204"/>
      <c r="C117" s="157" t="s">
        <v>126</v>
      </c>
      <c r="D117" s="62"/>
      <c r="E117" s="153">
        <v>30</v>
      </c>
      <c r="F117" s="62" t="s">
        <v>135</v>
      </c>
      <c r="G117" s="62">
        <v>1500</v>
      </c>
      <c r="H117" s="139">
        <f t="shared" si="3"/>
        <v>45000</v>
      </c>
      <c r="I117" s="140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5"/>
      <c r="W117" s="155"/>
    </row>
    <row r="118" spans="1:23" s="156" customFormat="1" x14ac:dyDescent="0.25">
      <c r="A118" s="113">
        <v>111</v>
      </c>
      <c r="B118" s="204"/>
      <c r="C118" s="157" t="s">
        <v>127</v>
      </c>
      <c r="D118" s="62"/>
      <c r="E118" s="153">
        <v>1</v>
      </c>
      <c r="F118" s="62" t="s">
        <v>147</v>
      </c>
      <c r="G118" s="62">
        <v>25000</v>
      </c>
      <c r="H118" s="139">
        <f t="shared" si="3"/>
        <v>25000</v>
      </c>
      <c r="I118" s="140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5"/>
      <c r="W118" s="155"/>
    </row>
    <row r="119" spans="1:23" s="156" customFormat="1" x14ac:dyDescent="0.25">
      <c r="A119" s="113">
        <v>112</v>
      </c>
      <c r="B119" s="204"/>
      <c r="C119" s="157" t="s">
        <v>105</v>
      </c>
      <c r="D119" s="62"/>
      <c r="E119" s="153">
        <v>4</v>
      </c>
      <c r="F119" s="62" t="s">
        <v>129</v>
      </c>
      <c r="G119" s="62">
        <v>2500</v>
      </c>
      <c r="H119" s="139">
        <f t="shared" si="3"/>
        <v>10000</v>
      </c>
      <c r="I119" s="140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5"/>
      <c r="W119" s="155"/>
    </row>
    <row r="120" spans="1:23" s="156" customFormat="1" x14ac:dyDescent="0.25">
      <c r="A120" s="113">
        <v>113</v>
      </c>
      <c r="B120" s="204"/>
      <c r="C120" s="157" t="s">
        <v>110</v>
      </c>
      <c r="D120" s="62"/>
      <c r="E120" s="153">
        <v>6</v>
      </c>
      <c r="F120" s="62" t="s">
        <v>132</v>
      </c>
      <c r="G120" s="62">
        <v>200</v>
      </c>
      <c r="H120" s="139">
        <f t="shared" si="3"/>
        <v>1200</v>
      </c>
      <c r="I120" s="140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5"/>
      <c r="W120" s="155"/>
    </row>
    <row r="121" spans="1:23" s="156" customFormat="1" x14ac:dyDescent="0.25">
      <c r="A121" s="113">
        <v>114</v>
      </c>
      <c r="B121" s="204"/>
      <c r="C121" s="157" t="s">
        <v>108</v>
      </c>
      <c r="D121" s="62"/>
      <c r="E121" s="153">
        <v>75</v>
      </c>
      <c r="F121" s="62" t="s">
        <v>129</v>
      </c>
      <c r="G121" s="62">
        <v>150</v>
      </c>
      <c r="H121" s="139">
        <f t="shared" si="3"/>
        <v>11250</v>
      </c>
      <c r="I121" s="140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5"/>
      <c r="W121" s="155"/>
    </row>
    <row r="122" spans="1:23" s="156" customFormat="1" x14ac:dyDescent="0.25">
      <c r="A122" s="113">
        <v>115</v>
      </c>
      <c r="B122" s="163" t="s">
        <v>99</v>
      </c>
      <c r="C122" s="164" t="s">
        <v>152</v>
      </c>
      <c r="D122" s="160" t="s">
        <v>540</v>
      </c>
      <c r="E122" s="159"/>
      <c r="F122" s="160"/>
      <c r="G122" s="160"/>
      <c r="H122" s="161">
        <f>SUM(H123:H143)</f>
        <v>700000</v>
      </c>
      <c r="I122" s="165" t="s">
        <v>40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80">
        <v>1</v>
      </c>
      <c r="T122" s="162"/>
      <c r="U122" s="162"/>
      <c r="V122" s="155"/>
      <c r="W122" s="155"/>
    </row>
    <row r="123" spans="1:23" s="156" customFormat="1" x14ac:dyDescent="0.25">
      <c r="A123" s="113">
        <v>116</v>
      </c>
      <c r="B123" s="204"/>
      <c r="C123" s="157" t="s">
        <v>106</v>
      </c>
      <c r="D123" s="62"/>
      <c r="E123" s="153">
        <v>70</v>
      </c>
      <c r="F123" s="62" t="s">
        <v>129</v>
      </c>
      <c r="G123" s="62">
        <v>150</v>
      </c>
      <c r="H123" s="139">
        <f>G123*E123</f>
        <v>10500</v>
      </c>
      <c r="I123" s="140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5"/>
      <c r="W123" s="155"/>
    </row>
    <row r="124" spans="1:23" s="156" customFormat="1" x14ac:dyDescent="0.25">
      <c r="A124" s="113">
        <v>117</v>
      </c>
      <c r="B124" s="204"/>
      <c r="C124" s="157" t="s">
        <v>137</v>
      </c>
      <c r="D124" s="62"/>
      <c r="E124" s="153">
        <v>3</v>
      </c>
      <c r="F124" s="62" t="s">
        <v>130</v>
      </c>
      <c r="G124" s="62">
        <v>2000</v>
      </c>
      <c r="H124" s="139">
        <f t="shared" ref="H124:H143" si="4">G124*E124</f>
        <v>6000</v>
      </c>
      <c r="I124" s="140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5"/>
      <c r="W124" s="155"/>
    </row>
    <row r="125" spans="1:23" s="156" customFormat="1" x14ac:dyDescent="0.25">
      <c r="A125" s="113">
        <v>118</v>
      </c>
      <c r="B125" s="204"/>
      <c r="C125" s="157" t="s">
        <v>108</v>
      </c>
      <c r="D125" s="62"/>
      <c r="E125" s="153">
        <v>70</v>
      </c>
      <c r="F125" s="62" t="s">
        <v>129</v>
      </c>
      <c r="G125" s="62">
        <v>150</v>
      </c>
      <c r="H125" s="139">
        <f t="shared" si="4"/>
        <v>10500</v>
      </c>
      <c r="I125" s="140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5"/>
      <c r="W125" s="155"/>
    </row>
    <row r="126" spans="1:23" s="156" customFormat="1" x14ac:dyDescent="0.25">
      <c r="A126" s="113">
        <v>119</v>
      </c>
      <c r="B126" s="204"/>
      <c r="C126" s="157" t="s">
        <v>105</v>
      </c>
      <c r="D126" s="62"/>
      <c r="E126" s="153">
        <v>4</v>
      </c>
      <c r="F126" s="62" t="s">
        <v>129</v>
      </c>
      <c r="G126" s="62">
        <v>2500</v>
      </c>
      <c r="H126" s="139">
        <f t="shared" si="4"/>
        <v>10000</v>
      </c>
      <c r="I126" s="140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5"/>
      <c r="W126" s="155"/>
    </row>
    <row r="127" spans="1:23" s="156" customFormat="1" x14ac:dyDescent="0.25">
      <c r="A127" s="113">
        <v>120</v>
      </c>
      <c r="B127" s="204"/>
      <c r="C127" s="157" t="s">
        <v>110</v>
      </c>
      <c r="D127" s="62"/>
      <c r="E127" s="153">
        <v>6</v>
      </c>
      <c r="F127" s="62" t="s">
        <v>132</v>
      </c>
      <c r="G127" s="62">
        <v>200</v>
      </c>
      <c r="H127" s="139">
        <f t="shared" si="4"/>
        <v>1200</v>
      </c>
      <c r="I127" s="140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5"/>
      <c r="W127" s="155"/>
    </row>
    <row r="128" spans="1:23" s="156" customFormat="1" x14ac:dyDescent="0.25">
      <c r="A128" s="113">
        <v>121</v>
      </c>
      <c r="B128" s="204"/>
      <c r="C128" s="157" t="s">
        <v>111</v>
      </c>
      <c r="D128" s="62"/>
      <c r="E128" s="153">
        <v>5</v>
      </c>
      <c r="F128" s="62" t="s">
        <v>132</v>
      </c>
      <c r="G128" s="62">
        <v>90</v>
      </c>
      <c r="H128" s="139">
        <f t="shared" si="4"/>
        <v>450</v>
      </c>
      <c r="I128" s="140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5"/>
      <c r="W128" s="155"/>
    </row>
    <row r="129" spans="1:23" s="156" customFormat="1" x14ac:dyDescent="0.25">
      <c r="A129" s="113">
        <v>122</v>
      </c>
      <c r="B129" s="204"/>
      <c r="C129" s="157" t="s">
        <v>114</v>
      </c>
      <c r="D129" s="62"/>
      <c r="E129" s="153">
        <v>10</v>
      </c>
      <c r="F129" s="62" t="s">
        <v>133</v>
      </c>
      <c r="G129" s="62">
        <v>80</v>
      </c>
      <c r="H129" s="139">
        <f t="shared" si="4"/>
        <v>800</v>
      </c>
      <c r="I129" s="140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5"/>
      <c r="W129" s="155"/>
    </row>
    <row r="130" spans="1:23" s="156" customFormat="1" x14ac:dyDescent="0.25">
      <c r="A130" s="113">
        <v>123</v>
      </c>
      <c r="B130" s="204"/>
      <c r="C130" s="157" t="s">
        <v>116</v>
      </c>
      <c r="D130" s="62"/>
      <c r="E130" s="153">
        <v>70</v>
      </c>
      <c r="F130" s="62" t="s">
        <v>129</v>
      </c>
      <c r="G130" s="62">
        <v>45</v>
      </c>
      <c r="H130" s="139">
        <f t="shared" si="4"/>
        <v>3150</v>
      </c>
      <c r="I130" s="140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5"/>
      <c r="W130" s="155"/>
    </row>
    <row r="131" spans="1:23" s="156" customFormat="1" x14ac:dyDescent="0.25">
      <c r="A131" s="113">
        <v>124</v>
      </c>
      <c r="B131" s="204"/>
      <c r="C131" s="157" t="s">
        <v>118</v>
      </c>
      <c r="D131" s="62"/>
      <c r="E131" s="153">
        <v>70</v>
      </c>
      <c r="F131" s="62" t="s">
        <v>129</v>
      </c>
      <c r="G131" s="62">
        <v>50</v>
      </c>
      <c r="H131" s="139">
        <f t="shared" si="4"/>
        <v>3500</v>
      </c>
      <c r="I131" s="140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5"/>
      <c r="W131" s="155"/>
    </row>
    <row r="132" spans="1:23" s="156" customFormat="1" x14ac:dyDescent="0.25">
      <c r="A132" s="113">
        <v>125</v>
      </c>
      <c r="B132" s="204"/>
      <c r="C132" s="157" t="s">
        <v>119</v>
      </c>
      <c r="D132" s="62"/>
      <c r="E132" s="153">
        <v>6</v>
      </c>
      <c r="F132" s="62" t="s">
        <v>132</v>
      </c>
      <c r="G132" s="62">
        <v>155</v>
      </c>
      <c r="H132" s="139">
        <f t="shared" si="4"/>
        <v>930</v>
      </c>
      <c r="I132" s="140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5"/>
      <c r="W132" s="155"/>
    </row>
    <row r="133" spans="1:23" s="156" customFormat="1" x14ac:dyDescent="0.25">
      <c r="A133" s="113">
        <v>126</v>
      </c>
      <c r="B133" s="204"/>
      <c r="C133" s="157" t="s">
        <v>138</v>
      </c>
      <c r="D133" s="62"/>
      <c r="E133" s="153">
        <v>1</v>
      </c>
      <c r="F133" s="62" t="s">
        <v>147</v>
      </c>
      <c r="G133" s="62">
        <v>11720</v>
      </c>
      <c r="H133" s="139">
        <f t="shared" si="4"/>
        <v>11720</v>
      </c>
      <c r="I133" s="140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5"/>
      <c r="W133" s="155"/>
    </row>
    <row r="134" spans="1:23" s="156" customFormat="1" x14ac:dyDescent="0.25">
      <c r="A134" s="113">
        <v>127</v>
      </c>
      <c r="B134" s="204"/>
      <c r="C134" s="157" t="s">
        <v>150</v>
      </c>
      <c r="D134" s="62"/>
      <c r="E134" s="153">
        <v>5</v>
      </c>
      <c r="F134" s="62" t="s">
        <v>156</v>
      </c>
      <c r="G134" s="62">
        <v>5000</v>
      </c>
      <c r="H134" s="139">
        <f t="shared" si="4"/>
        <v>25000</v>
      </c>
      <c r="I134" s="140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5"/>
      <c r="W134" s="155"/>
    </row>
    <row r="135" spans="1:23" s="156" customFormat="1" x14ac:dyDescent="0.25">
      <c r="A135" s="113">
        <v>128</v>
      </c>
      <c r="B135" s="204"/>
      <c r="C135" s="157" t="s">
        <v>153</v>
      </c>
      <c r="D135" s="62"/>
      <c r="E135" s="153">
        <v>70</v>
      </c>
      <c r="F135" s="62" t="s">
        <v>135</v>
      </c>
      <c r="G135" s="62">
        <v>600</v>
      </c>
      <c r="H135" s="139">
        <f t="shared" si="4"/>
        <v>42000</v>
      </c>
      <c r="I135" s="140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5"/>
      <c r="W135" s="155"/>
    </row>
    <row r="136" spans="1:23" s="156" customFormat="1" x14ac:dyDescent="0.25">
      <c r="A136" s="113">
        <v>129</v>
      </c>
      <c r="B136" s="204"/>
      <c r="C136" s="157" t="s">
        <v>154</v>
      </c>
      <c r="D136" s="62"/>
      <c r="E136" s="153">
        <v>70</v>
      </c>
      <c r="F136" s="62" t="s">
        <v>135</v>
      </c>
      <c r="G136" s="62">
        <v>900</v>
      </c>
      <c r="H136" s="139">
        <f t="shared" si="4"/>
        <v>63000</v>
      </c>
      <c r="I136" s="140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5"/>
      <c r="W136" s="155"/>
    </row>
    <row r="137" spans="1:23" s="156" customFormat="1" x14ac:dyDescent="0.25">
      <c r="A137" s="113">
        <v>130</v>
      </c>
      <c r="B137" s="204"/>
      <c r="C137" s="157" t="s">
        <v>155</v>
      </c>
      <c r="D137" s="62"/>
      <c r="E137" s="153">
        <v>70</v>
      </c>
      <c r="F137" s="62" t="s">
        <v>135</v>
      </c>
      <c r="G137" s="62">
        <v>600</v>
      </c>
      <c r="H137" s="139">
        <f t="shared" si="4"/>
        <v>42000</v>
      </c>
      <c r="I137" s="140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5"/>
      <c r="W137" s="155"/>
    </row>
    <row r="138" spans="1:23" s="156" customFormat="1" x14ac:dyDescent="0.25">
      <c r="A138" s="113">
        <v>131</v>
      </c>
      <c r="B138" s="204"/>
      <c r="C138" s="157" t="s">
        <v>123</v>
      </c>
      <c r="D138" s="62"/>
      <c r="E138" s="153">
        <v>85</v>
      </c>
      <c r="F138" s="62" t="s">
        <v>135</v>
      </c>
      <c r="G138" s="62">
        <v>1750</v>
      </c>
      <c r="H138" s="139">
        <f t="shared" si="4"/>
        <v>148750</v>
      </c>
      <c r="I138" s="140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5"/>
      <c r="W138" s="155"/>
    </row>
    <row r="139" spans="1:23" s="156" customFormat="1" x14ac:dyDescent="0.25">
      <c r="A139" s="113">
        <v>132</v>
      </c>
      <c r="B139" s="204"/>
      <c r="C139" s="157" t="s">
        <v>124</v>
      </c>
      <c r="D139" s="62"/>
      <c r="E139" s="153">
        <v>90</v>
      </c>
      <c r="F139" s="62" t="s">
        <v>135</v>
      </c>
      <c r="G139" s="62">
        <v>1750</v>
      </c>
      <c r="H139" s="139">
        <f t="shared" si="4"/>
        <v>157500</v>
      </c>
      <c r="I139" s="140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5"/>
      <c r="W139" s="155"/>
    </row>
    <row r="140" spans="1:23" s="156" customFormat="1" x14ac:dyDescent="0.25">
      <c r="A140" s="113">
        <v>133</v>
      </c>
      <c r="B140" s="204"/>
      <c r="C140" s="157" t="s">
        <v>125</v>
      </c>
      <c r="D140" s="62"/>
      <c r="E140" s="153">
        <v>15</v>
      </c>
      <c r="F140" s="62" t="s">
        <v>135</v>
      </c>
      <c r="G140" s="62">
        <v>6000</v>
      </c>
      <c r="H140" s="139">
        <f t="shared" si="4"/>
        <v>90000</v>
      </c>
      <c r="I140" s="140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5"/>
      <c r="W140" s="155"/>
    </row>
    <row r="141" spans="1:23" s="156" customFormat="1" x14ac:dyDescent="0.25">
      <c r="A141" s="113">
        <v>134</v>
      </c>
      <c r="B141" s="204"/>
      <c r="C141" s="157" t="s">
        <v>126</v>
      </c>
      <c r="D141" s="62"/>
      <c r="E141" s="153">
        <v>30</v>
      </c>
      <c r="F141" s="62" t="s">
        <v>135</v>
      </c>
      <c r="G141" s="62">
        <v>1500</v>
      </c>
      <c r="H141" s="139">
        <f t="shared" si="4"/>
        <v>45000</v>
      </c>
      <c r="I141" s="140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5"/>
      <c r="W141" s="155"/>
    </row>
    <row r="142" spans="1:23" s="156" customFormat="1" x14ac:dyDescent="0.25">
      <c r="A142" s="113">
        <v>135</v>
      </c>
      <c r="B142" s="204"/>
      <c r="C142" s="157" t="s">
        <v>127</v>
      </c>
      <c r="D142" s="62"/>
      <c r="E142" s="153">
        <v>1</v>
      </c>
      <c r="F142" s="62" t="s">
        <v>147</v>
      </c>
      <c r="G142" s="62">
        <v>25000</v>
      </c>
      <c r="H142" s="139">
        <f t="shared" si="4"/>
        <v>25000</v>
      </c>
      <c r="I142" s="140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5"/>
      <c r="W142" s="155"/>
    </row>
    <row r="143" spans="1:23" s="156" customFormat="1" x14ac:dyDescent="0.25">
      <c r="A143" s="113">
        <v>136</v>
      </c>
      <c r="B143" s="204"/>
      <c r="C143" s="157" t="s">
        <v>113</v>
      </c>
      <c r="D143" s="62"/>
      <c r="E143" s="153">
        <v>5</v>
      </c>
      <c r="F143" s="62" t="s">
        <v>129</v>
      </c>
      <c r="G143" s="62">
        <v>600</v>
      </c>
      <c r="H143" s="139">
        <f t="shared" si="4"/>
        <v>3000</v>
      </c>
      <c r="I143" s="140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5"/>
      <c r="W143" s="155"/>
    </row>
    <row r="144" spans="1:23" s="156" customFormat="1" x14ac:dyDescent="0.25">
      <c r="A144" s="113">
        <v>137</v>
      </c>
      <c r="B144" s="163" t="s">
        <v>99</v>
      </c>
      <c r="C144" s="164" t="s">
        <v>157</v>
      </c>
      <c r="D144" s="160" t="s">
        <v>540</v>
      </c>
      <c r="E144" s="159"/>
      <c r="F144" s="160"/>
      <c r="G144" s="160"/>
      <c r="H144" s="161">
        <f>SUM(H145:H171)</f>
        <v>900000</v>
      </c>
      <c r="I144" s="165" t="s">
        <v>40</v>
      </c>
      <c r="J144" s="162"/>
      <c r="K144" s="162"/>
      <c r="L144" s="162"/>
      <c r="M144" s="162"/>
      <c r="N144" s="162"/>
      <c r="O144" s="162"/>
      <c r="P144" s="162"/>
      <c r="Q144" s="162"/>
      <c r="R144" s="162"/>
      <c r="S144" s="180">
        <v>1</v>
      </c>
      <c r="T144" s="162"/>
      <c r="U144" s="162"/>
      <c r="V144" s="155"/>
      <c r="W144" s="155"/>
    </row>
    <row r="145" spans="1:23" s="156" customFormat="1" x14ac:dyDescent="0.25">
      <c r="A145" s="113">
        <v>138</v>
      </c>
      <c r="B145" s="204"/>
      <c r="C145" s="157" t="s">
        <v>158</v>
      </c>
      <c r="D145" s="62"/>
      <c r="E145" s="153">
        <v>8</v>
      </c>
      <c r="F145" s="62" t="s">
        <v>129</v>
      </c>
      <c r="G145" s="62">
        <v>5000</v>
      </c>
      <c r="H145" s="139">
        <f>G145*E145</f>
        <v>40000</v>
      </c>
      <c r="I145" s="140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5"/>
      <c r="W145" s="155"/>
    </row>
    <row r="146" spans="1:23" s="156" customFormat="1" x14ac:dyDescent="0.25">
      <c r="A146" s="113">
        <v>139</v>
      </c>
      <c r="B146" s="204"/>
      <c r="C146" s="157" t="s">
        <v>159</v>
      </c>
      <c r="D146" s="62"/>
      <c r="E146" s="153">
        <v>150</v>
      </c>
      <c r="F146" s="62" t="s">
        <v>129</v>
      </c>
      <c r="G146" s="62">
        <v>750</v>
      </c>
      <c r="H146" s="139">
        <f t="shared" ref="H146:H171" si="5">G146*E146</f>
        <v>112500</v>
      </c>
      <c r="I146" s="140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5"/>
      <c r="W146" s="155"/>
    </row>
    <row r="147" spans="1:23" s="156" customFormat="1" x14ac:dyDescent="0.25">
      <c r="A147" s="113">
        <v>140</v>
      </c>
      <c r="B147" s="204"/>
      <c r="C147" s="157" t="s">
        <v>160</v>
      </c>
      <c r="D147" s="62"/>
      <c r="E147" s="153">
        <v>9</v>
      </c>
      <c r="F147" s="62" t="s">
        <v>175</v>
      </c>
      <c r="G147" s="62">
        <v>350</v>
      </c>
      <c r="H147" s="139">
        <f t="shared" si="5"/>
        <v>3150</v>
      </c>
      <c r="I147" s="140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5"/>
      <c r="W147" s="155"/>
    </row>
    <row r="148" spans="1:23" s="156" customFormat="1" x14ac:dyDescent="0.25">
      <c r="A148" s="113">
        <v>141</v>
      </c>
      <c r="B148" s="204"/>
      <c r="C148" s="157" t="s">
        <v>114</v>
      </c>
      <c r="D148" s="62"/>
      <c r="E148" s="153">
        <v>15</v>
      </c>
      <c r="F148" s="62" t="s">
        <v>133</v>
      </c>
      <c r="G148" s="62">
        <v>80</v>
      </c>
      <c r="H148" s="139">
        <f t="shared" si="5"/>
        <v>1200</v>
      </c>
      <c r="I148" s="140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5"/>
      <c r="W148" s="155"/>
    </row>
    <row r="149" spans="1:23" s="156" customFormat="1" x14ac:dyDescent="0.25">
      <c r="A149" s="113">
        <v>142</v>
      </c>
      <c r="B149" s="204"/>
      <c r="C149" s="157" t="s">
        <v>119</v>
      </c>
      <c r="D149" s="62"/>
      <c r="E149" s="153">
        <v>6</v>
      </c>
      <c r="F149" s="62" t="s">
        <v>132</v>
      </c>
      <c r="G149" s="62">
        <v>155</v>
      </c>
      <c r="H149" s="139">
        <f t="shared" si="5"/>
        <v>930</v>
      </c>
      <c r="I149" s="140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5"/>
      <c r="W149" s="155"/>
    </row>
    <row r="150" spans="1:23" s="156" customFormat="1" x14ac:dyDescent="0.25">
      <c r="A150" s="113">
        <v>143</v>
      </c>
      <c r="B150" s="204"/>
      <c r="C150" s="157" t="s">
        <v>161</v>
      </c>
      <c r="D150" s="62"/>
      <c r="E150" s="153">
        <v>9</v>
      </c>
      <c r="F150" s="62" t="s">
        <v>134</v>
      </c>
      <c r="G150" s="62">
        <v>8000</v>
      </c>
      <c r="H150" s="139">
        <f t="shared" si="5"/>
        <v>72000</v>
      </c>
      <c r="I150" s="140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5"/>
      <c r="W150" s="155"/>
    </row>
    <row r="151" spans="1:23" s="156" customFormat="1" x14ac:dyDescent="0.25">
      <c r="A151" s="113">
        <v>144</v>
      </c>
      <c r="B151" s="204"/>
      <c r="C151" s="157" t="s">
        <v>162</v>
      </c>
      <c r="D151" s="62"/>
      <c r="E151" s="153">
        <v>3</v>
      </c>
      <c r="F151" s="62" t="s">
        <v>129</v>
      </c>
      <c r="G151" s="62">
        <v>2000</v>
      </c>
      <c r="H151" s="139">
        <f t="shared" si="5"/>
        <v>6000</v>
      </c>
      <c r="I151" s="140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5"/>
      <c r="W151" s="155"/>
    </row>
    <row r="152" spans="1:23" s="156" customFormat="1" x14ac:dyDescent="0.25">
      <c r="A152" s="113">
        <v>145</v>
      </c>
      <c r="B152" s="204"/>
      <c r="C152" s="157" t="s">
        <v>163</v>
      </c>
      <c r="D152" s="62"/>
      <c r="E152" s="153">
        <v>4</v>
      </c>
      <c r="F152" s="62" t="s">
        <v>129</v>
      </c>
      <c r="G152" s="62">
        <v>770</v>
      </c>
      <c r="H152" s="139">
        <f t="shared" si="5"/>
        <v>3080</v>
      </c>
      <c r="I152" s="140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5"/>
      <c r="W152" s="155"/>
    </row>
    <row r="153" spans="1:23" s="156" customFormat="1" x14ac:dyDescent="0.25">
      <c r="A153" s="113">
        <v>146</v>
      </c>
      <c r="B153" s="204"/>
      <c r="C153" s="157" t="s">
        <v>118</v>
      </c>
      <c r="D153" s="62"/>
      <c r="E153" s="153">
        <v>150</v>
      </c>
      <c r="F153" s="62" t="s">
        <v>129</v>
      </c>
      <c r="G153" s="62">
        <v>50</v>
      </c>
      <c r="H153" s="139">
        <f t="shared" si="5"/>
        <v>7500</v>
      </c>
      <c r="I153" s="140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5"/>
      <c r="W153" s="155"/>
    </row>
    <row r="154" spans="1:23" s="156" customFormat="1" x14ac:dyDescent="0.25">
      <c r="A154" s="113">
        <v>147</v>
      </c>
      <c r="B154" s="204"/>
      <c r="C154" s="157" t="s">
        <v>164</v>
      </c>
      <c r="D154" s="62"/>
      <c r="E154" s="153">
        <v>8</v>
      </c>
      <c r="F154" s="62" t="s">
        <v>147</v>
      </c>
      <c r="G154" s="62">
        <v>22480</v>
      </c>
      <c r="H154" s="139">
        <f t="shared" si="5"/>
        <v>179840</v>
      </c>
      <c r="I154" s="140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5"/>
      <c r="W154" s="155"/>
    </row>
    <row r="155" spans="1:23" s="156" customFormat="1" x14ac:dyDescent="0.25">
      <c r="A155" s="113">
        <v>148</v>
      </c>
      <c r="B155" s="204"/>
      <c r="C155" s="157" t="s">
        <v>165</v>
      </c>
      <c r="D155" s="62"/>
      <c r="E155" s="153">
        <v>150</v>
      </c>
      <c r="F155" s="62" t="s">
        <v>129</v>
      </c>
      <c r="G155" s="62">
        <v>50</v>
      </c>
      <c r="H155" s="139">
        <f t="shared" si="5"/>
        <v>7500</v>
      </c>
      <c r="I155" s="140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5"/>
      <c r="W155" s="155"/>
    </row>
    <row r="156" spans="1:23" s="156" customFormat="1" x14ac:dyDescent="0.25">
      <c r="A156" s="113">
        <v>149</v>
      </c>
      <c r="B156" s="204"/>
      <c r="C156" s="157" t="s">
        <v>166</v>
      </c>
      <c r="D156" s="62"/>
      <c r="E156" s="153">
        <v>150</v>
      </c>
      <c r="F156" s="62" t="s">
        <v>129</v>
      </c>
      <c r="G156" s="62">
        <v>150</v>
      </c>
      <c r="H156" s="139">
        <f t="shared" si="5"/>
        <v>22500</v>
      </c>
      <c r="I156" s="140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5"/>
      <c r="W156" s="155"/>
    </row>
    <row r="157" spans="1:23" s="156" customFormat="1" x14ac:dyDescent="0.25">
      <c r="A157" s="113">
        <v>150</v>
      </c>
      <c r="B157" s="204"/>
      <c r="C157" s="157" t="s">
        <v>137</v>
      </c>
      <c r="D157" s="62"/>
      <c r="E157" s="153">
        <v>9</v>
      </c>
      <c r="F157" s="62" t="s">
        <v>130</v>
      </c>
      <c r="G157" s="62">
        <v>2000</v>
      </c>
      <c r="H157" s="139">
        <f t="shared" si="5"/>
        <v>18000</v>
      </c>
      <c r="I157" s="140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5"/>
      <c r="W157" s="155"/>
    </row>
    <row r="158" spans="1:23" s="156" customFormat="1" x14ac:dyDescent="0.25">
      <c r="A158" s="113">
        <v>151</v>
      </c>
      <c r="B158" s="204"/>
      <c r="C158" s="157" t="s">
        <v>138</v>
      </c>
      <c r="D158" s="62"/>
      <c r="E158" s="153">
        <v>3</v>
      </c>
      <c r="F158" s="62" t="s">
        <v>147</v>
      </c>
      <c r="G158" s="62">
        <v>16000</v>
      </c>
      <c r="H158" s="139">
        <f t="shared" si="5"/>
        <v>48000</v>
      </c>
      <c r="I158" s="140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5"/>
      <c r="W158" s="155"/>
    </row>
    <row r="159" spans="1:23" s="156" customFormat="1" x14ac:dyDescent="0.25">
      <c r="A159" s="113">
        <v>152</v>
      </c>
      <c r="B159" s="204"/>
      <c r="C159" s="157" t="s">
        <v>167</v>
      </c>
      <c r="D159" s="62"/>
      <c r="E159" s="153">
        <v>12</v>
      </c>
      <c r="F159" s="62" t="s">
        <v>129</v>
      </c>
      <c r="G159" s="62">
        <v>50</v>
      </c>
      <c r="H159" s="139">
        <f t="shared" si="5"/>
        <v>600</v>
      </c>
      <c r="I159" s="140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5"/>
      <c r="W159" s="155"/>
    </row>
    <row r="160" spans="1:23" s="156" customFormat="1" x14ac:dyDescent="0.25">
      <c r="A160" s="113">
        <v>153</v>
      </c>
      <c r="B160" s="204"/>
      <c r="C160" s="157" t="s">
        <v>108</v>
      </c>
      <c r="D160" s="62"/>
      <c r="E160" s="153">
        <v>150</v>
      </c>
      <c r="F160" s="62" t="s">
        <v>129</v>
      </c>
      <c r="G160" s="62">
        <v>150</v>
      </c>
      <c r="H160" s="139">
        <f t="shared" si="5"/>
        <v>22500</v>
      </c>
      <c r="I160" s="140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5"/>
      <c r="W160" s="155"/>
    </row>
    <row r="161" spans="1:23" s="156" customFormat="1" x14ac:dyDescent="0.25">
      <c r="A161" s="113">
        <v>154</v>
      </c>
      <c r="B161" s="204"/>
      <c r="C161" s="157" t="s">
        <v>104</v>
      </c>
      <c r="D161" s="62"/>
      <c r="E161" s="153">
        <v>3</v>
      </c>
      <c r="F161" s="62" t="s">
        <v>129</v>
      </c>
      <c r="G161" s="62">
        <v>5000</v>
      </c>
      <c r="H161" s="139">
        <f t="shared" si="5"/>
        <v>15000</v>
      </c>
      <c r="I161" s="140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5"/>
      <c r="W161" s="155"/>
    </row>
    <row r="162" spans="1:23" s="156" customFormat="1" x14ac:dyDescent="0.25">
      <c r="A162" s="113">
        <v>155</v>
      </c>
      <c r="B162" s="204"/>
      <c r="C162" s="157" t="s">
        <v>168</v>
      </c>
      <c r="D162" s="62"/>
      <c r="E162" s="153">
        <v>150</v>
      </c>
      <c r="F162" s="62" t="s">
        <v>129</v>
      </c>
      <c r="G162" s="62">
        <v>5</v>
      </c>
      <c r="H162" s="139">
        <f t="shared" si="5"/>
        <v>750</v>
      </c>
      <c r="I162" s="140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5"/>
      <c r="W162" s="155"/>
    </row>
    <row r="163" spans="1:23" s="156" customFormat="1" x14ac:dyDescent="0.25">
      <c r="A163" s="113">
        <v>156</v>
      </c>
      <c r="B163" s="204"/>
      <c r="C163" s="157" t="s">
        <v>169</v>
      </c>
      <c r="D163" s="62"/>
      <c r="E163" s="153">
        <v>12</v>
      </c>
      <c r="F163" s="62" t="s">
        <v>129</v>
      </c>
      <c r="G163" s="62">
        <v>50</v>
      </c>
      <c r="H163" s="139">
        <f t="shared" si="5"/>
        <v>600</v>
      </c>
      <c r="I163" s="140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5"/>
      <c r="W163" s="155"/>
    </row>
    <row r="164" spans="1:23" s="156" customFormat="1" x14ac:dyDescent="0.25">
      <c r="A164" s="113">
        <v>157</v>
      </c>
      <c r="B164" s="204"/>
      <c r="C164" s="157" t="s">
        <v>110</v>
      </c>
      <c r="D164" s="62"/>
      <c r="E164" s="153">
        <v>20</v>
      </c>
      <c r="F164" s="62" t="s">
        <v>132</v>
      </c>
      <c r="G164" s="62">
        <v>200</v>
      </c>
      <c r="H164" s="139">
        <f t="shared" si="5"/>
        <v>4000</v>
      </c>
      <c r="I164" s="140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5"/>
      <c r="W164" s="155"/>
    </row>
    <row r="165" spans="1:23" s="156" customFormat="1" x14ac:dyDescent="0.25">
      <c r="A165" s="113">
        <v>158</v>
      </c>
      <c r="B165" s="204"/>
      <c r="C165" s="157" t="s">
        <v>111</v>
      </c>
      <c r="D165" s="62"/>
      <c r="E165" s="153">
        <v>15</v>
      </c>
      <c r="F165" s="62" t="s">
        <v>132</v>
      </c>
      <c r="G165" s="62">
        <v>90</v>
      </c>
      <c r="H165" s="139">
        <f t="shared" si="5"/>
        <v>1350</v>
      </c>
      <c r="I165" s="140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5"/>
      <c r="W165" s="155"/>
    </row>
    <row r="166" spans="1:23" s="156" customFormat="1" x14ac:dyDescent="0.25">
      <c r="A166" s="113">
        <v>159</v>
      </c>
      <c r="B166" s="204"/>
      <c r="C166" s="157" t="s">
        <v>112</v>
      </c>
      <c r="D166" s="62"/>
      <c r="E166" s="153">
        <v>20</v>
      </c>
      <c r="F166" s="62" t="s">
        <v>132</v>
      </c>
      <c r="G166" s="62">
        <v>150</v>
      </c>
      <c r="H166" s="139">
        <f t="shared" si="5"/>
        <v>3000</v>
      </c>
      <c r="I166" s="140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5"/>
      <c r="W166" s="155"/>
    </row>
    <row r="167" spans="1:23" s="156" customFormat="1" x14ac:dyDescent="0.25">
      <c r="A167" s="113">
        <v>160</v>
      </c>
      <c r="B167" s="204"/>
      <c r="C167" s="157" t="s">
        <v>170</v>
      </c>
      <c r="D167" s="62"/>
      <c r="E167" s="153">
        <v>450</v>
      </c>
      <c r="F167" s="62" t="s">
        <v>135</v>
      </c>
      <c r="G167" s="62">
        <v>150</v>
      </c>
      <c r="H167" s="139">
        <f t="shared" si="5"/>
        <v>67500</v>
      </c>
      <c r="I167" s="140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5"/>
      <c r="W167" s="155"/>
    </row>
    <row r="168" spans="1:23" s="156" customFormat="1" x14ac:dyDescent="0.25">
      <c r="A168" s="113">
        <v>161</v>
      </c>
      <c r="B168" s="204"/>
      <c r="C168" s="157" t="s">
        <v>171</v>
      </c>
      <c r="D168" s="62"/>
      <c r="E168" s="153">
        <v>450</v>
      </c>
      <c r="F168" s="62" t="s">
        <v>135</v>
      </c>
      <c r="G168" s="62">
        <v>120</v>
      </c>
      <c r="H168" s="139">
        <f t="shared" si="5"/>
        <v>54000</v>
      </c>
      <c r="I168" s="140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5"/>
      <c r="W168" s="155"/>
    </row>
    <row r="169" spans="1:23" s="156" customFormat="1" x14ac:dyDescent="0.25">
      <c r="A169" s="113">
        <v>162</v>
      </c>
      <c r="B169" s="204"/>
      <c r="C169" s="157" t="s">
        <v>172</v>
      </c>
      <c r="D169" s="62"/>
      <c r="E169" s="153">
        <v>450</v>
      </c>
      <c r="F169" s="62" t="s">
        <v>135</v>
      </c>
      <c r="G169" s="62">
        <v>180</v>
      </c>
      <c r="H169" s="139">
        <f t="shared" si="5"/>
        <v>81000</v>
      </c>
      <c r="I169" s="140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5"/>
      <c r="W169" s="155"/>
    </row>
    <row r="170" spans="1:23" s="156" customFormat="1" x14ac:dyDescent="0.25">
      <c r="A170" s="113">
        <v>163</v>
      </c>
      <c r="B170" s="204"/>
      <c r="C170" s="157" t="s">
        <v>173</v>
      </c>
      <c r="D170" s="62"/>
      <c r="E170" s="153">
        <v>450</v>
      </c>
      <c r="F170" s="62" t="s">
        <v>135</v>
      </c>
      <c r="G170" s="62">
        <v>120</v>
      </c>
      <c r="H170" s="139">
        <f t="shared" si="5"/>
        <v>54000</v>
      </c>
      <c r="I170" s="140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5"/>
      <c r="W170" s="155"/>
    </row>
    <row r="171" spans="1:23" s="156" customFormat="1" x14ac:dyDescent="0.25">
      <c r="A171" s="113">
        <v>164</v>
      </c>
      <c r="B171" s="204"/>
      <c r="C171" s="157" t="s">
        <v>174</v>
      </c>
      <c r="D171" s="62"/>
      <c r="E171" s="153">
        <v>210</v>
      </c>
      <c r="F171" s="62" t="s">
        <v>135</v>
      </c>
      <c r="G171" s="62">
        <v>350</v>
      </c>
      <c r="H171" s="139">
        <f t="shared" si="5"/>
        <v>73500</v>
      </c>
      <c r="I171" s="140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5"/>
      <c r="W171" s="155"/>
    </row>
    <row r="172" spans="1:23" s="156" customFormat="1" x14ac:dyDescent="0.25">
      <c r="A172" s="113">
        <v>165</v>
      </c>
      <c r="B172" s="163" t="s">
        <v>99</v>
      </c>
      <c r="C172" s="164" t="s">
        <v>176</v>
      </c>
      <c r="D172" s="160" t="s">
        <v>540</v>
      </c>
      <c r="E172" s="159">
        <v>4</v>
      </c>
      <c r="F172" s="160"/>
      <c r="G172" s="160">
        <f>SUM(H173:H190)</f>
        <v>700000</v>
      </c>
      <c r="H172" s="161">
        <f>G172*E172</f>
        <v>2800000</v>
      </c>
      <c r="I172" s="165" t="s">
        <v>40</v>
      </c>
      <c r="J172" s="180"/>
      <c r="K172" s="180">
        <v>1</v>
      </c>
      <c r="L172" s="180"/>
      <c r="M172" s="180"/>
      <c r="N172" s="180">
        <v>1</v>
      </c>
      <c r="O172" s="180"/>
      <c r="P172" s="180"/>
      <c r="Q172" s="180">
        <v>1</v>
      </c>
      <c r="R172" s="180"/>
      <c r="S172" s="180">
        <v>1</v>
      </c>
      <c r="T172" s="180"/>
      <c r="U172" s="162"/>
      <c r="V172" s="155"/>
      <c r="W172" s="155"/>
    </row>
    <row r="173" spans="1:23" s="156" customFormat="1" x14ac:dyDescent="0.25">
      <c r="A173" s="113">
        <v>166</v>
      </c>
      <c r="B173" s="204"/>
      <c r="C173" s="157" t="s">
        <v>177</v>
      </c>
      <c r="D173" s="62"/>
      <c r="E173" s="153">
        <v>2</v>
      </c>
      <c r="F173" s="62" t="s">
        <v>129</v>
      </c>
      <c r="G173" s="62">
        <v>8801</v>
      </c>
      <c r="H173" s="139">
        <f>G173*E173</f>
        <v>17602</v>
      </c>
      <c r="I173" s="139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5"/>
      <c r="W173" s="155"/>
    </row>
    <row r="174" spans="1:23" s="156" customFormat="1" x14ac:dyDescent="0.25">
      <c r="A174" s="113">
        <v>167</v>
      </c>
      <c r="B174" s="204"/>
      <c r="C174" s="157" t="s">
        <v>178</v>
      </c>
      <c r="D174" s="62"/>
      <c r="E174" s="153">
        <v>25</v>
      </c>
      <c r="F174" s="62" t="s">
        <v>129</v>
      </c>
      <c r="G174" s="62">
        <v>90</v>
      </c>
      <c r="H174" s="139">
        <f t="shared" ref="H174:H190" si="6">G174*E174</f>
        <v>2250</v>
      </c>
      <c r="I174" s="139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5"/>
      <c r="W174" s="155"/>
    </row>
    <row r="175" spans="1:23" s="156" customFormat="1" x14ac:dyDescent="0.25">
      <c r="A175" s="113">
        <v>168</v>
      </c>
      <c r="B175" s="204"/>
      <c r="C175" s="157" t="s">
        <v>168</v>
      </c>
      <c r="D175" s="62"/>
      <c r="E175" s="153">
        <v>25</v>
      </c>
      <c r="F175" s="62" t="s">
        <v>132</v>
      </c>
      <c r="G175" s="62">
        <v>15</v>
      </c>
      <c r="H175" s="139">
        <f t="shared" si="6"/>
        <v>375</v>
      </c>
      <c r="I175" s="139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5"/>
      <c r="W175" s="155"/>
    </row>
    <row r="176" spans="1:23" s="156" customFormat="1" x14ac:dyDescent="0.25">
      <c r="A176" s="113">
        <v>169</v>
      </c>
      <c r="B176" s="204"/>
      <c r="C176" s="157" t="s">
        <v>179</v>
      </c>
      <c r="D176" s="62"/>
      <c r="E176" s="153">
        <v>25</v>
      </c>
      <c r="F176" s="62" t="s">
        <v>192</v>
      </c>
      <c r="G176" s="62">
        <v>250</v>
      </c>
      <c r="H176" s="139">
        <f t="shared" si="6"/>
        <v>6250</v>
      </c>
      <c r="I176" s="140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5"/>
      <c r="W176" s="155"/>
    </row>
    <row r="177" spans="1:23" s="156" customFormat="1" x14ac:dyDescent="0.25">
      <c r="A177" s="113">
        <v>170</v>
      </c>
      <c r="B177" s="204"/>
      <c r="C177" s="157" t="s">
        <v>166</v>
      </c>
      <c r="D177" s="62"/>
      <c r="E177" s="153">
        <v>25</v>
      </c>
      <c r="F177" s="62" t="s">
        <v>129</v>
      </c>
      <c r="G177" s="62">
        <v>30</v>
      </c>
      <c r="H177" s="139">
        <f t="shared" si="6"/>
        <v>750</v>
      </c>
      <c r="I177" s="140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5"/>
      <c r="W177" s="155"/>
    </row>
    <row r="178" spans="1:23" s="156" customFormat="1" x14ac:dyDescent="0.25">
      <c r="A178" s="113">
        <v>171</v>
      </c>
      <c r="B178" s="204"/>
      <c r="C178" s="157" t="s">
        <v>180</v>
      </c>
      <c r="D178" s="62"/>
      <c r="E178" s="153">
        <v>25</v>
      </c>
      <c r="F178" s="62" t="s">
        <v>130</v>
      </c>
      <c r="G178" s="62">
        <v>380</v>
      </c>
      <c r="H178" s="139">
        <f t="shared" si="6"/>
        <v>9500</v>
      </c>
      <c r="I178" s="140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5"/>
      <c r="W178" s="155"/>
    </row>
    <row r="179" spans="1:23" s="156" customFormat="1" x14ac:dyDescent="0.25">
      <c r="A179" s="113">
        <v>172</v>
      </c>
      <c r="B179" s="204"/>
      <c r="C179" s="157" t="s">
        <v>181</v>
      </c>
      <c r="D179" s="62"/>
      <c r="E179" s="153">
        <v>25</v>
      </c>
      <c r="F179" s="62" t="s">
        <v>130</v>
      </c>
      <c r="G179" s="62">
        <v>300</v>
      </c>
      <c r="H179" s="139">
        <f t="shared" si="6"/>
        <v>7500</v>
      </c>
      <c r="I179" s="140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5"/>
      <c r="W179" s="155"/>
    </row>
    <row r="180" spans="1:23" s="156" customFormat="1" x14ac:dyDescent="0.25">
      <c r="A180" s="113">
        <v>173</v>
      </c>
      <c r="B180" s="204"/>
      <c r="C180" s="157" t="s">
        <v>110</v>
      </c>
      <c r="D180" s="62"/>
      <c r="E180" s="153">
        <v>25</v>
      </c>
      <c r="F180" s="62" t="s">
        <v>192</v>
      </c>
      <c r="G180" s="62">
        <v>250</v>
      </c>
      <c r="H180" s="139">
        <f t="shared" si="6"/>
        <v>6250</v>
      </c>
      <c r="I180" s="140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5"/>
      <c r="W180" s="155"/>
    </row>
    <row r="181" spans="1:23" s="156" customFormat="1" x14ac:dyDescent="0.25">
      <c r="A181" s="113">
        <v>174</v>
      </c>
      <c r="B181" s="204"/>
      <c r="C181" s="157" t="s">
        <v>182</v>
      </c>
      <c r="D181" s="62"/>
      <c r="E181" s="153">
        <v>25</v>
      </c>
      <c r="F181" s="62" t="s">
        <v>129</v>
      </c>
      <c r="G181" s="62">
        <v>66.92</v>
      </c>
      <c r="H181" s="139">
        <f t="shared" si="6"/>
        <v>1673</v>
      </c>
      <c r="I181" s="140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5"/>
      <c r="W181" s="155"/>
    </row>
    <row r="182" spans="1:23" s="156" customFormat="1" x14ac:dyDescent="0.25">
      <c r="A182" s="113">
        <v>175</v>
      </c>
      <c r="B182" s="204"/>
      <c r="C182" s="157" t="s">
        <v>183</v>
      </c>
      <c r="D182" s="62"/>
      <c r="E182" s="153">
        <v>6</v>
      </c>
      <c r="F182" s="62" t="s">
        <v>130</v>
      </c>
      <c r="G182" s="62">
        <v>48500</v>
      </c>
      <c r="H182" s="139">
        <f t="shared" si="6"/>
        <v>291000</v>
      </c>
      <c r="I182" s="140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5"/>
      <c r="W182" s="155"/>
    </row>
    <row r="183" spans="1:23" s="156" customFormat="1" x14ac:dyDescent="0.25">
      <c r="A183" s="113">
        <v>176</v>
      </c>
      <c r="B183" s="204"/>
      <c r="C183" s="157" t="s">
        <v>184</v>
      </c>
      <c r="D183" s="62"/>
      <c r="E183" s="153">
        <v>3</v>
      </c>
      <c r="F183" s="62" t="s">
        <v>130</v>
      </c>
      <c r="G183" s="62">
        <v>13500</v>
      </c>
      <c r="H183" s="139">
        <f t="shared" si="6"/>
        <v>40500</v>
      </c>
      <c r="I183" s="140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5"/>
      <c r="W183" s="155"/>
    </row>
    <row r="184" spans="1:23" s="156" customFormat="1" x14ac:dyDescent="0.25">
      <c r="A184" s="113">
        <v>177</v>
      </c>
      <c r="B184" s="204"/>
      <c r="C184" s="157" t="s">
        <v>185</v>
      </c>
      <c r="D184" s="62"/>
      <c r="E184" s="153">
        <v>11</v>
      </c>
      <c r="F184" s="62" t="s">
        <v>129</v>
      </c>
      <c r="G184" s="62">
        <v>11700</v>
      </c>
      <c r="H184" s="139">
        <f t="shared" si="6"/>
        <v>128700</v>
      </c>
      <c r="I184" s="140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5"/>
      <c r="W184" s="155"/>
    </row>
    <row r="185" spans="1:23" s="156" customFormat="1" x14ac:dyDescent="0.25">
      <c r="A185" s="113">
        <v>178</v>
      </c>
      <c r="B185" s="204"/>
      <c r="C185" s="157" t="s">
        <v>186</v>
      </c>
      <c r="D185" s="62"/>
      <c r="E185" s="153">
        <v>10</v>
      </c>
      <c r="F185" s="62" t="s">
        <v>129</v>
      </c>
      <c r="G185" s="62">
        <v>10015</v>
      </c>
      <c r="H185" s="139">
        <f t="shared" si="6"/>
        <v>100150</v>
      </c>
      <c r="I185" s="140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5"/>
      <c r="W185" s="155"/>
    </row>
    <row r="186" spans="1:23" s="156" customFormat="1" x14ac:dyDescent="0.25">
      <c r="A186" s="113">
        <v>179</v>
      </c>
      <c r="B186" s="204"/>
      <c r="C186" s="157" t="s">
        <v>187</v>
      </c>
      <c r="D186" s="62"/>
      <c r="E186" s="153">
        <v>5</v>
      </c>
      <c r="F186" s="62" t="s">
        <v>193</v>
      </c>
      <c r="G186" s="62">
        <v>8400</v>
      </c>
      <c r="H186" s="139">
        <f t="shared" si="6"/>
        <v>42000</v>
      </c>
      <c r="I186" s="140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5"/>
      <c r="W186" s="155"/>
    </row>
    <row r="187" spans="1:23" s="156" customFormat="1" x14ac:dyDescent="0.25">
      <c r="A187" s="113">
        <v>180</v>
      </c>
      <c r="B187" s="204"/>
      <c r="C187" s="157" t="s">
        <v>188</v>
      </c>
      <c r="D187" s="62"/>
      <c r="E187" s="153">
        <v>25</v>
      </c>
      <c r="F187" s="62" t="s">
        <v>129</v>
      </c>
      <c r="G187" s="62">
        <v>20</v>
      </c>
      <c r="H187" s="139">
        <f t="shared" si="6"/>
        <v>500</v>
      </c>
      <c r="I187" s="140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5"/>
      <c r="W187" s="155"/>
    </row>
    <row r="188" spans="1:23" s="156" customFormat="1" x14ac:dyDescent="0.25">
      <c r="A188" s="113">
        <v>181</v>
      </c>
      <c r="B188" s="204"/>
      <c r="C188" s="157" t="s">
        <v>189</v>
      </c>
      <c r="D188" s="62"/>
      <c r="E188" s="153">
        <v>75</v>
      </c>
      <c r="F188" s="62" t="s">
        <v>135</v>
      </c>
      <c r="G188" s="62">
        <v>180</v>
      </c>
      <c r="H188" s="139">
        <f t="shared" si="6"/>
        <v>13500</v>
      </c>
      <c r="I188" s="140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5"/>
      <c r="W188" s="155"/>
    </row>
    <row r="189" spans="1:23" s="156" customFormat="1" x14ac:dyDescent="0.25">
      <c r="A189" s="113">
        <v>182</v>
      </c>
      <c r="B189" s="204"/>
      <c r="C189" s="157" t="s">
        <v>190</v>
      </c>
      <c r="D189" s="62"/>
      <c r="E189" s="153">
        <v>75</v>
      </c>
      <c r="F189" s="62" t="s">
        <v>135</v>
      </c>
      <c r="G189" s="62">
        <v>180</v>
      </c>
      <c r="H189" s="139">
        <f t="shared" si="6"/>
        <v>13500</v>
      </c>
      <c r="I189" s="140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5"/>
      <c r="W189" s="155"/>
    </row>
    <row r="190" spans="1:23" s="156" customFormat="1" x14ac:dyDescent="0.25">
      <c r="A190" s="113">
        <v>183</v>
      </c>
      <c r="B190" s="204"/>
      <c r="C190" s="157" t="s">
        <v>191</v>
      </c>
      <c r="D190" s="62"/>
      <c r="E190" s="153">
        <v>75</v>
      </c>
      <c r="F190" s="62" t="s">
        <v>135</v>
      </c>
      <c r="G190" s="62">
        <v>240</v>
      </c>
      <c r="H190" s="139">
        <f t="shared" si="6"/>
        <v>18000</v>
      </c>
      <c r="I190" s="140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5"/>
      <c r="W190" s="155"/>
    </row>
    <row r="191" spans="1:23" s="156" customFormat="1" x14ac:dyDescent="0.25">
      <c r="A191" s="113">
        <v>184</v>
      </c>
      <c r="B191" s="163" t="s">
        <v>99</v>
      </c>
      <c r="C191" s="164" t="s">
        <v>194</v>
      </c>
      <c r="D191" s="160" t="s">
        <v>540</v>
      </c>
      <c r="E191" s="159"/>
      <c r="F191" s="160"/>
      <c r="G191" s="160"/>
      <c r="H191" s="161">
        <f>SUM(H192:H199)</f>
        <v>250000</v>
      </c>
      <c r="I191" s="165" t="s">
        <v>40</v>
      </c>
      <c r="J191" s="162"/>
      <c r="K191" s="162"/>
      <c r="L191" s="162"/>
      <c r="M191" s="180">
        <v>1</v>
      </c>
      <c r="N191" s="162"/>
      <c r="O191" s="162"/>
      <c r="P191" s="162"/>
      <c r="Q191" s="162"/>
      <c r="R191" s="162"/>
      <c r="S191" s="162"/>
      <c r="T191" s="162"/>
      <c r="U191" s="162"/>
      <c r="V191" s="155"/>
      <c r="W191" s="155"/>
    </row>
    <row r="192" spans="1:23" s="156" customFormat="1" x14ac:dyDescent="0.25">
      <c r="A192" s="113">
        <v>185</v>
      </c>
      <c r="B192" s="204"/>
      <c r="C192" s="157" t="s">
        <v>195</v>
      </c>
      <c r="D192" s="62"/>
      <c r="E192" s="153">
        <v>3</v>
      </c>
      <c r="F192" s="62" t="s">
        <v>130</v>
      </c>
      <c r="G192" s="62">
        <v>48500</v>
      </c>
      <c r="H192" s="139">
        <f>G192*E192</f>
        <v>145500</v>
      </c>
      <c r="I192" s="166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5"/>
      <c r="W192" s="155"/>
    </row>
    <row r="193" spans="1:23" s="156" customFormat="1" x14ac:dyDescent="0.25">
      <c r="A193" s="113">
        <v>186</v>
      </c>
      <c r="B193" s="204"/>
      <c r="C193" s="157" t="s">
        <v>196</v>
      </c>
      <c r="D193" s="62"/>
      <c r="E193" s="153">
        <v>7</v>
      </c>
      <c r="F193" s="62" t="s">
        <v>129</v>
      </c>
      <c r="G193" s="62">
        <v>880</v>
      </c>
      <c r="H193" s="139">
        <f t="shared" ref="H193:H199" si="7">G193*E193</f>
        <v>6160</v>
      </c>
      <c r="I193" s="166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5"/>
      <c r="W193" s="155"/>
    </row>
    <row r="194" spans="1:23" s="156" customFormat="1" x14ac:dyDescent="0.25">
      <c r="A194" s="113">
        <v>187</v>
      </c>
      <c r="B194" s="204"/>
      <c r="C194" s="157" t="s">
        <v>197</v>
      </c>
      <c r="D194" s="62"/>
      <c r="E194" s="153">
        <v>2</v>
      </c>
      <c r="F194" s="62" t="s">
        <v>129</v>
      </c>
      <c r="G194" s="62">
        <v>11150</v>
      </c>
      <c r="H194" s="139">
        <f t="shared" si="7"/>
        <v>22300</v>
      </c>
      <c r="I194" s="166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5"/>
      <c r="W194" s="155"/>
    </row>
    <row r="195" spans="1:23" s="156" customFormat="1" x14ac:dyDescent="0.25">
      <c r="A195" s="113">
        <v>188</v>
      </c>
      <c r="B195" s="204"/>
      <c r="C195" s="157" t="s">
        <v>163</v>
      </c>
      <c r="D195" s="62"/>
      <c r="E195" s="153">
        <v>10</v>
      </c>
      <c r="F195" s="62" t="s">
        <v>129</v>
      </c>
      <c r="G195" s="62">
        <v>764</v>
      </c>
      <c r="H195" s="139">
        <f t="shared" si="7"/>
        <v>7640</v>
      </c>
      <c r="I195" s="166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5"/>
      <c r="W195" s="155"/>
    </row>
    <row r="196" spans="1:23" s="156" customFormat="1" x14ac:dyDescent="0.25">
      <c r="A196" s="113">
        <v>189</v>
      </c>
      <c r="B196" s="204"/>
      <c r="C196" s="157" t="s">
        <v>139</v>
      </c>
      <c r="D196" s="62"/>
      <c r="E196" s="153">
        <v>120</v>
      </c>
      <c r="F196" s="62" t="s">
        <v>135</v>
      </c>
      <c r="G196" s="62">
        <v>150</v>
      </c>
      <c r="H196" s="139">
        <f t="shared" si="7"/>
        <v>18000</v>
      </c>
      <c r="I196" s="166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5"/>
      <c r="W196" s="155"/>
    </row>
    <row r="197" spans="1:23" s="156" customFormat="1" x14ac:dyDescent="0.25">
      <c r="A197" s="113">
        <v>190</v>
      </c>
      <c r="B197" s="204"/>
      <c r="C197" s="157" t="s">
        <v>198</v>
      </c>
      <c r="D197" s="62"/>
      <c r="E197" s="153">
        <v>120</v>
      </c>
      <c r="F197" s="62" t="s">
        <v>135</v>
      </c>
      <c r="G197" s="62">
        <v>120</v>
      </c>
      <c r="H197" s="139">
        <f t="shared" si="7"/>
        <v>14400</v>
      </c>
      <c r="I197" s="166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5"/>
      <c r="W197" s="155"/>
    </row>
    <row r="198" spans="1:23" s="156" customFormat="1" x14ac:dyDescent="0.25">
      <c r="A198" s="113">
        <v>191</v>
      </c>
      <c r="B198" s="204"/>
      <c r="C198" s="157" t="s">
        <v>121</v>
      </c>
      <c r="D198" s="62"/>
      <c r="E198" s="153">
        <v>120</v>
      </c>
      <c r="F198" s="62" t="s">
        <v>135</v>
      </c>
      <c r="G198" s="62">
        <v>180</v>
      </c>
      <c r="H198" s="139">
        <f t="shared" si="7"/>
        <v>21600</v>
      </c>
      <c r="I198" s="166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5"/>
      <c r="W198" s="155"/>
    </row>
    <row r="199" spans="1:23" s="156" customFormat="1" x14ac:dyDescent="0.25">
      <c r="A199" s="113">
        <v>192</v>
      </c>
      <c r="B199" s="204"/>
      <c r="C199" s="157" t="s">
        <v>199</v>
      </c>
      <c r="D199" s="62"/>
      <c r="E199" s="153">
        <v>120</v>
      </c>
      <c r="F199" s="62" t="s">
        <v>135</v>
      </c>
      <c r="G199" s="62">
        <v>120</v>
      </c>
      <c r="H199" s="139">
        <f t="shared" si="7"/>
        <v>14400</v>
      </c>
      <c r="I199" s="166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5"/>
      <c r="W199" s="155"/>
    </row>
    <row r="200" spans="1:23" s="156" customFormat="1" x14ac:dyDescent="0.25">
      <c r="A200" s="113">
        <v>193</v>
      </c>
      <c r="B200" s="163" t="s">
        <v>99</v>
      </c>
      <c r="C200" s="164" t="s">
        <v>200</v>
      </c>
      <c r="D200" s="160" t="s">
        <v>540</v>
      </c>
      <c r="E200" s="159"/>
      <c r="F200" s="160"/>
      <c r="G200" s="160"/>
      <c r="H200" s="161">
        <f>SUM(H201:H233)</f>
        <v>960000</v>
      </c>
      <c r="I200" s="165" t="s">
        <v>40</v>
      </c>
      <c r="J200" s="162"/>
      <c r="K200" s="162"/>
      <c r="L200" s="162"/>
      <c r="M200" s="180">
        <v>1</v>
      </c>
      <c r="N200" s="162"/>
      <c r="O200" s="162"/>
      <c r="P200" s="162"/>
      <c r="Q200" s="162"/>
      <c r="R200" s="162"/>
      <c r="S200" s="162"/>
      <c r="T200" s="162"/>
      <c r="U200" s="162"/>
      <c r="V200" s="155"/>
      <c r="W200" s="155"/>
    </row>
    <row r="201" spans="1:23" s="156" customFormat="1" x14ac:dyDescent="0.25">
      <c r="A201" s="113">
        <v>194</v>
      </c>
      <c r="B201" s="204"/>
      <c r="C201" s="157" t="s">
        <v>165</v>
      </c>
      <c r="D201" s="62"/>
      <c r="E201" s="153">
        <v>180</v>
      </c>
      <c r="F201" s="62" t="s">
        <v>129</v>
      </c>
      <c r="G201" s="62">
        <v>20</v>
      </c>
      <c r="H201" s="139">
        <f>G201*E201</f>
        <v>3600</v>
      </c>
      <c r="I201" s="140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5"/>
      <c r="W201" s="155"/>
    </row>
    <row r="202" spans="1:23" s="156" customFormat="1" x14ac:dyDescent="0.25">
      <c r="A202" s="113">
        <v>195</v>
      </c>
      <c r="B202" s="204"/>
      <c r="C202" s="157" t="s">
        <v>166</v>
      </c>
      <c r="D202" s="62"/>
      <c r="E202" s="153">
        <v>180</v>
      </c>
      <c r="F202" s="62" t="s">
        <v>129</v>
      </c>
      <c r="G202" s="62">
        <v>30</v>
      </c>
      <c r="H202" s="139">
        <f t="shared" ref="H202:H233" si="8">G202*E202</f>
        <v>5400</v>
      </c>
      <c r="I202" s="140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5"/>
      <c r="W202" s="155"/>
    </row>
    <row r="203" spans="1:23" s="156" customFormat="1" x14ac:dyDescent="0.25">
      <c r="A203" s="113">
        <v>196</v>
      </c>
      <c r="B203" s="204"/>
      <c r="C203" s="157" t="s">
        <v>201</v>
      </c>
      <c r="D203" s="62"/>
      <c r="E203" s="153">
        <v>50</v>
      </c>
      <c r="F203" s="62" t="s">
        <v>192</v>
      </c>
      <c r="G203" s="62">
        <v>700</v>
      </c>
      <c r="H203" s="139">
        <f t="shared" si="8"/>
        <v>35000</v>
      </c>
      <c r="I203" s="140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5"/>
      <c r="W203" s="155"/>
    </row>
    <row r="204" spans="1:23" s="156" customFormat="1" x14ac:dyDescent="0.25">
      <c r="A204" s="113">
        <v>197</v>
      </c>
      <c r="B204" s="204"/>
      <c r="C204" s="157" t="s">
        <v>180</v>
      </c>
      <c r="D204" s="62"/>
      <c r="E204" s="153">
        <v>20</v>
      </c>
      <c r="F204" s="62" t="s">
        <v>130</v>
      </c>
      <c r="G204" s="62">
        <v>380</v>
      </c>
      <c r="H204" s="139">
        <f t="shared" si="8"/>
        <v>7600</v>
      </c>
      <c r="I204" s="140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5"/>
      <c r="W204" s="155"/>
    </row>
    <row r="205" spans="1:23" s="156" customFormat="1" x14ac:dyDescent="0.25">
      <c r="A205" s="113">
        <v>198</v>
      </c>
      <c r="B205" s="204"/>
      <c r="C205" s="157" t="s">
        <v>181</v>
      </c>
      <c r="D205" s="62"/>
      <c r="E205" s="153">
        <v>20</v>
      </c>
      <c r="F205" s="62" t="s">
        <v>130</v>
      </c>
      <c r="G205" s="62">
        <v>300</v>
      </c>
      <c r="H205" s="139">
        <f t="shared" si="8"/>
        <v>6000</v>
      </c>
      <c r="I205" s="140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5"/>
      <c r="W205" s="155"/>
    </row>
    <row r="206" spans="1:23" s="156" customFormat="1" x14ac:dyDescent="0.25">
      <c r="A206" s="113">
        <v>199</v>
      </c>
      <c r="B206" s="204"/>
      <c r="C206" s="157" t="s">
        <v>184</v>
      </c>
      <c r="D206" s="62"/>
      <c r="E206" s="153">
        <v>2</v>
      </c>
      <c r="F206" s="62" t="s">
        <v>130</v>
      </c>
      <c r="G206" s="62">
        <v>14439.25</v>
      </c>
      <c r="H206" s="139">
        <f t="shared" si="8"/>
        <v>28878.5</v>
      </c>
      <c r="I206" s="140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5"/>
      <c r="W206" s="155"/>
    </row>
    <row r="207" spans="1:23" s="156" customFormat="1" x14ac:dyDescent="0.25">
      <c r="A207" s="113">
        <v>200</v>
      </c>
      <c r="B207" s="204"/>
      <c r="C207" s="157" t="s">
        <v>167</v>
      </c>
      <c r="D207" s="62"/>
      <c r="E207" s="153">
        <v>25</v>
      </c>
      <c r="F207" s="62" t="s">
        <v>129</v>
      </c>
      <c r="G207" s="62">
        <v>50</v>
      </c>
      <c r="H207" s="139">
        <f t="shared" si="8"/>
        <v>1250</v>
      </c>
      <c r="I207" s="140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5"/>
      <c r="W207" s="155"/>
    </row>
    <row r="208" spans="1:23" s="156" customFormat="1" x14ac:dyDescent="0.25">
      <c r="A208" s="113">
        <v>201</v>
      </c>
      <c r="B208" s="204"/>
      <c r="C208" s="157" t="s">
        <v>108</v>
      </c>
      <c r="D208" s="62"/>
      <c r="E208" s="153">
        <v>25</v>
      </c>
      <c r="F208" s="62" t="s">
        <v>129</v>
      </c>
      <c r="G208" s="62">
        <v>300</v>
      </c>
      <c r="H208" s="139">
        <f t="shared" si="8"/>
        <v>7500</v>
      </c>
      <c r="I208" s="140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5"/>
      <c r="W208" s="155"/>
    </row>
    <row r="209" spans="1:23" s="156" customFormat="1" x14ac:dyDescent="0.25">
      <c r="A209" s="113">
        <v>202</v>
      </c>
      <c r="B209" s="204"/>
      <c r="C209" s="157" t="s">
        <v>202</v>
      </c>
      <c r="D209" s="62"/>
      <c r="E209" s="153">
        <v>3</v>
      </c>
      <c r="F209" s="62" t="s">
        <v>129</v>
      </c>
      <c r="G209" s="62">
        <v>2000</v>
      </c>
      <c r="H209" s="139">
        <f t="shared" si="8"/>
        <v>6000</v>
      </c>
      <c r="I209" s="140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5"/>
      <c r="W209" s="155"/>
    </row>
    <row r="210" spans="1:23" s="156" customFormat="1" x14ac:dyDescent="0.25">
      <c r="A210" s="113">
        <v>203</v>
      </c>
      <c r="B210" s="204"/>
      <c r="C210" s="157" t="s">
        <v>162</v>
      </c>
      <c r="D210" s="62"/>
      <c r="E210" s="153">
        <v>4</v>
      </c>
      <c r="F210" s="62" t="s">
        <v>129</v>
      </c>
      <c r="G210" s="62">
        <v>2000</v>
      </c>
      <c r="H210" s="139">
        <f t="shared" si="8"/>
        <v>8000</v>
      </c>
      <c r="I210" s="140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5"/>
      <c r="W210" s="155"/>
    </row>
    <row r="211" spans="1:23" s="156" customFormat="1" x14ac:dyDescent="0.25">
      <c r="A211" s="113">
        <v>204</v>
      </c>
      <c r="B211" s="204"/>
      <c r="C211" s="157" t="s">
        <v>179</v>
      </c>
      <c r="D211" s="62"/>
      <c r="E211" s="153">
        <v>50</v>
      </c>
      <c r="F211" s="62" t="s">
        <v>192</v>
      </c>
      <c r="G211" s="62">
        <v>250</v>
      </c>
      <c r="H211" s="139">
        <f t="shared" si="8"/>
        <v>12500</v>
      </c>
      <c r="I211" s="140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5"/>
      <c r="W211" s="155"/>
    </row>
    <row r="212" spans="1:23" s="156" customFormat="1" x14ac:dyDescent="0.25">
      <c r="A212" s="113">
        <v>205</v>
      </c>
      <c r="B212" s="204"/>
      <c r="C212" s="157" t="s">
        <v>203</v>
      </c>
      <c r="D212" s="62"/>
      <c r="E212" s="153">
        <v>200</v>
      </c>
      <c r="F212" s="62" t="s">
        <v>129</v>
      </c>
      <c r="G212" s="62">
        <v>35</v>
      </c>
      <c r="H212" s="139">
        <f t="shared" si="8"/>
        <v>7000</v>
      </c>
      <c r="I212" s="140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5"/>
      <c r="W212" s="155"/>
    </row>
    <row r="213" spans="1:23" s="156" customFormat="1" x14ac:dyDescent="0.25">
      <c r="A213" s="113">
        <v>206</v>
      </c>
      <c r="B213" s="204"/>
      <c r="C213" s="157" t="s">
        <v>204</v>
      </c>
      <c r="D213" s="62"/>
      <c r="E213" s="153">
        <v>15</v>
      </c>
      <c r="F213" s="62" t="s">
        <v>129</v>
      </c>
      <c r="G213" s="62">
        <v>2500</v>
      </c>
      <c r="H213" s="139">
        <f t="shared" si="8"/>
        <v>37500</v>
      </c>
      <c r="I213" s="140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5"/>
      <c r="W213" s="155"/>
    </row>
    <row r="214" spans="1:23" s="156" customFormat="1" x14ac:dyDescent="0.25">
      <c r="A214" s="113">
        <v>207</v>
      </c>
      <c r="B214" s="204"/>
      <c r="C214" s="157" t="s">
        <v>168</v>
      </c>
      <c r="D214" s="62"/>
      <c r="E214" s="153">
        <v>200</v>
      </c>
      <c r="F214" s="62" t="s">
        <v>129</v>
      </c>
      <c r="G214" s="62">
        <v>15</v>
      </c>
      <c r="H214" s="139">
        <f t="shared" si="8"/>
        <v>3000</v>
      </c>
      <c r="I214" s="140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5"/>
      <c r="W214" s="155"/>
    </row>
    <row r="215" spans="1:23" s="156" customFormat="1" x14ac:dyDescent="0.25">
      <c r="A215" s="113">
        <v>208</v>
      </c>
      <c r="B215" s="204"/>
      <c r="C215" s="157" t="s">
        <v>183</v>
      </c>
      <c r="D215" s="62"/>
      <c r="E215" s="153">
        <v>4</v>
      </c>
      <c r="F215" s="62" t="s">
        <v>130</v>
      </c>
      <c r="G215" s="62">
        <v>48500</v>
      </c>
      <c r="H215" s="139">
        <f t="shared" si="8"/>
        <v>194000</v>
      </c>
      <c r="I215" s="140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5"/>
      <c r="W215" s="155"/>
    </row>
    <row r="216" spans="1:23" s="156" customFormat="1" x14ac:dyDescent="0.25">
      <c r="A216" s="113">
        <v>209</v>
      </c>
      <c r="B216" s="204"/>
      <c r="C216" s="157" t="s">
        <v>110</v>
      </c>
      <c r="D216" s="62"/>
      <c r="E216" s="153">
        <v>100</v>
      </c>
      <c r="F216" s="62" t="s">
        <v>192</v>
      </c>
      <c r="G216" s="62">
        <v>250</v>
      </c>
      <c r="H216" s="139">
        <f t="shared" si="8"/>
        <v>25000</v>
      </c>
      <c r="I216" s="140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5"/>
      <c r="W216" s="155"/>
    </row>
    <row r="217" spans="1:23" s="156" customFormat="1" x14ac:dyDescent="0.25">
      <c r="A217" s="113">
        <v>210</v>
      </c>
      <c r="B217" s="204"/>
      <c r="C217" s="157" t="s">
        <v>205</v>
      </c>
      <c r="D217" s="62"/>
      <c r="E217" s="153">
        <v>50</v>
      </c>
      <c r="F217" s="62" t="s">
        <v>132</v>
      </c>
      <c r="G217" s="62">
        <v>150</v>
      </c>
      <c r="H217" s="139">
        <f t="shared" si="8"/>
        <v>7500</v>
      </c>
      <c r="I217" s="140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5"/>
      <c r="W217" s="155"/>
    </row>
    <row r="218" spans="1:23" s="156" customFormat="1" x14ac:dyDescent="0.25">
      <c r="A218" s="113">
        <v>211</v>
      </c>
      <c r="B218" s="204"/>
      <c r="C218" s="157" t="s">
        <v>206</v>
      </c>
      <c r="D218" s="62"/>
      <c r="E218" s="153">
        <v>200</v>
      </c>
      <c r="F218" s="62" t="s">
        <v>132</v>
      </c>
      <c r="G218" s="62">
        <v>50</v>
      </c>
      <c r="H218" s="139">
        <f t="shared" si="8"/>
        <v>10000</v>
      </c>
      <c r="I218" s="140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5"/>
      <c r="W218" s="155"/>
    </row>
    <row r="219" spans="1:23" s="156" customFormat="1" x14ac:dyDescent="0.25">
      <c r="A219" s="113">
        <v>212</v>
      </c>
      <c r="B219" s="204"/>
      <c r="C219" s="157" t="s">
        <v>207</v>
      </c>
      <c r="D219" s="62"/>
      <c r="E219" s="153">
        <v>50</v>
      </c>
      <c r="F219" s="62" t="s">
        <v>129</v>
      </c>
      <c r="G219" s="62">
        <v>300</v>
      </c>
      <c r="H219" s="139">
        <f t="shared" si="8"/>
        <v>15000</v>
      </c>
      <c r="I219" s="140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5"/>
      <c r="W219" s="155"/>
    </row>
    <row r="220" spans="1:23" s="156" customFormat="1" x14ac:dyDescent="0.25">
      <c r="A220" s="113">
        <v>213</v>
      </c>
      <c r="B220" s="204"/>
      <c r="C220" s="157" t="s">
        <v>208</v>
      </c>
      <c r="D220" s="62"/>
      <c r="E220" s="153">
        <v>3</v>
      </c>
      <c r="F220" s="62" t="s">
        <v>129</v>
      </c>
      <c r="G220" s="62">
        <v>4840.5</v>
      </c>
      <c r="H220" s="139">
        <f t="shared" si="8"/>
        <v>14521.5</v>
      </c>
      <c r="I220" s="140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5"/>
      <c r="W220" s="155"/>
    </row>
    <row r="221" spans="1:23" s="156" customFormat="1" x14ac:dyDescent="0.25">
      <c r="A221" s="113">
        <v>214</v>
      </c>
      <c r="B221" s="204"/>
      <c r="C221" s="157" t="s">
        <v>209</v>
      </c>
      <c r="D221" s="62"/>
      <c r="E221" s="153">
        <v>45</v>
      </c>
      <c r="F221" s="62" t="s">
        <v>132</v>
      </c>
      <c r="G221" s="62">
        <v>150</v>
      </c>
      <c r="H221" s="139">
        <f t="shared" si="8"/>
        <v>6750</v>
      </c>
      <c r="I221" s="140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5"/>
      <c r="W221" s="155"/>
    </row>
    <row r="222" spans="1:23" s="156" customFormat="1" x14ac:dyDescent="0.25">
      <c r="A222" s="113">
        <v>215</v>
      </c>
      <c r="B222" s="204"/>
      <c r="C222" s="157" t="s">
        <v>210</v>
      </c>
      <c r="D222" s="62"/>
      <c r="E222" s="153">
        <v>200</v>
      </c>
      <c r="F222" s="62" t="s">
        <v>135</v>
      </c>
      <c r="G222" s="62">
        <v>150</v>
      </c>
      <c r="H222" s="139">
        <f t="shared" si="8"/>
        <v>30000</v>
      </c>
      <c r="I222" s="140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5"/>
      <c r="W222" s="155"/>
    </row>
    <row r="223" spans="1:23" s="156" customFormat="1" x14ac:dyDescent="0.25">
      <c r="A223" s="113">
        <v>216</v>
      </c>
      <c r="B223" s="204"/>
      <c r="C223" s="157" t="s">
        <v>198</v>
      </c>
      <c r="D223" s="62"/>
      <c r="E223" s="153">
        <v>200</v>
      </c>
      <c r="F223" s="62" t="s">
        <v>135</v>
      </c>
      <c r="G223" s="62">
        <v>120</v>
      </c>
      <c r="H223" s="139">
        <f t="shared" si="8"/>
        <v>24000</v>
      </c>
      <c r="I223" s="140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5"/>
      <c r="W223" s="155"/>
    </row>
    <row r="224" spans="1:23" s="156" customFormat="1" x14ac:dyDescent="0.25">
      <c r="A224" s="113">
        <v>217</v>
      </c>
      <c r="B224" s="204"/>
      <c r="C224" s="157" t="s">
        <v>121</v>
      </c>
      <c r="D224" s="62"/>
      <c r="E224" s="153">
        <v>200</v>
      </c>
      <c r="F224" s="62" t="s">
        <v>135</v>
      </c>
      <c r="G224" s="62">
        <v>180</v>
      </c>
      <c r="H224" s="139">
        <f t="shared" si="8"/>
        <v>36000</v>
      </c>
      <c r="I224" s="140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5"/>
      <c r="W224" s="155"/>
    </row>
    <row r="225" spans="1:23" s="156" customFormat="1" x14ac:dyDescent="0.25">
      <c r="A225" s="113">
        <v>218</v>
      </c>
      <c r="B225" s="204"/>
      <c r="C225" s="157" t="s">
        <v>199</v>
      </c>
      <c r="D225" s="62"/>
      <c r="E225" s="153">
        <v>200</v>
      </c>
      <c r="F225" s="62" t="s">
        <v>135</v>
      </c>
      <c r="G225" s="62">
        <v>120</v>
      </c>
      <c r="H225" s="139">
        <f t="shared" si="8"/>
        <v>24000</v>
      </c>
      <c r="I225" s="140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5"/>
      <c r="W225" s="155"/>
    </row>
    <row r="226" spans="1:23" s="156" customFormat="1" x14ac:dyDescent="0.25">
      <c r="A226" s="113">
        <v>219</v>
      </c>
      <c r="B226" s="204"/>
      <c r="C226" s="157" t="s">
        <v>140</v>
      </c>
      <c r="D226" s="62"/>
      <c r="E226" s="153">
        <v>200</v>
      </c>
      <c r="F226" s="62" t="s">
        <v>135</v>
      </c>
      <c r="G226" s="62">
        <v>180</v>
      </c>
      <c r="H226" s="139">
        <f t="shared" si="8"/>
        <v>36000</v>
      </c>
      <c r="I226" s="140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5"/>
      <c r="W226" s="155"/>
    </row>
    <row r="227" spans="1:23" s="156" customFormat="1" x14ac:dyDescent="0.25">
      <c r="A227" s="113">
        <v>220</v>
      </c>
      <c r="B227" s="204"/>
      <c r="C227" s="157" t="s">
        <v>211</v>
      </c>
      <c r="D227" s="62"/>
      <c r="E227" s="153">
        <v>200</v>
      </c>
      <c r="F227" s="62" t="s">
        <v>135</v>
      </c>
      <c r="G227" s="62">
        <v>150</v>
      </c>
      <c r="H227" s="139">
        <f t="shared" si="8"/>
        <v>30000</v>
      </c>
      <c r="I227" s="140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5"/>
      <c r="W227" s="155"/>
    </row>
    <row r="228" spans="1:23" s="156" customFormat="1" x14ac:dyDescent="0.25">
      <c r="A228" s="113">
        <v>221</v>
      </c>
      <c r="B228" s="204"/>
      <c r="C228" s="157" t="s">
        <v>198</v>
      </c>
      <c r="D228" s="62"/>
      <c r="E228" s="153">
        <v>200</v>
      </c>
      <c r="F228" s="62" t="s">
        <v>135</v>
      </c>
      <c r="G228" s="62">
        <v>120</v>
      </c>
      <c r="H228" s="139">
        <f t="shared" si="8"/>
        <v>24000</v>
      </c>
      <c r="I228" s="140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5"/>
      <c r="W228" s="155"/>
    </row>
    <row r="229" spans="1:23" s="156" customFormat="1" x14ac:dyDescent="0.25">
      <c r="A229" s="113">
        <v>222</v>
      </c>
      <c r="B229" s="204"/>
      <c r="C229" s="157" t="s">
        <v>121</v>
      </c>
      <c r="D229" s="62"/>
      <c r="E229" s="153">
        <v>200</v>
      </c>
      <c r="F229" s="62" t="s">
        <v>135</v>
      </c>
      <c r="G229" s="62">
        <v>180</v>
      </c>
      <c r="H229" s="139">
        <f t="shared" si="8"/>
        <v>36000</v>
      </c>
      <c r="I229" s="140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5"/>
      <c r="W229" s="155"/>
    </row>
    <row r="230" spans="1:23" s="156" customFormat="1" x14ac:dyDescent="0.25">
      <c r="A230" s="113">
        <v>223</v>
      </c>
      <c r="B230" s="204"/>
      <c r="C230" s="157" t="s">
        <v>199</v>
      </c>
      <c r="D230" s="62"/>
      <c r="E230" s="153">
        <v>200</v>
      </c>
      <c r="F230" s="62" t="s">
        <v>135</v>
      </c>
      <c r="G230" s="62">
        <v>120</v>
      </c>
      <c r="H230" s="139">
        <f t="shared" si="8"/>
        <v>24000</v>
      </c>
      <c r="I230" s="140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5"/>
      <c r="W230" s="155"/>
    </row>
    <row r="231" spans="1:23" s="156" customFormat="1" x14ac:dyDescent="0.25">
      <c r="A231" s="113">
        <v>224</v>
      </c>
      <c r="B231" s="204"/>
      <c r="C231" s="157" t="s">
        <v>174</v>
      </c>
      <c r="D231" s="62"/>
      <c r="E231" s="153">
        <v>300</v>
      </c>
      <c r="F231" s="62" t="s">
        <v>135</v>
      </c>
      <c r="G231" s="62">
        <v>300</v>
      </c>
      <c r="H231" s="139">
        <f t="shared" si="8"/>
        <v>90000</v>
      </c>
      <c r="I231" s="140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5"/>
      <c r="W231" s="155"/>
    </row>
    <row r="232" spans="1:23" s="156" customFormat="1" x14ac:dyDescent="0.25">
      <c r="A232" s="113">
        <v>225</v>
      </c>
      <c r="B232" s="204"/>
      <c r="C232" s="157" t="s">
        <v>212</v>
      </c>
      <c r="D232" s="62"/>
      <c r="E232" s="153">
        <v>18</v>
      </c>
      <c r="F232" s="62" t="s">
        <v>135</v>
      </c>
      <c r="G232" s="62">
        <v>8000</v>
      </c>
      <c r="H232" s="139">
        <f t="shared" si="8"/>
        <v>144000</v>
      </c>
      <c r="I232" s="140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5"/>
      <c r="W232" s="155"/>
    </row>
    <row r="233" spans="1:23" s="156" customFormat="1" x14ac:dyDescent="0.25">
      <c r="A233" s="113">
        <v>226</v>
      </c>
      <c r="B233" s="204"/>
      <c r="C233" s="157" t="s">
        <v>146</v>
      </c>
      <c r="D233" s="62"/>
      <c r="E233" s="153">
        <v>50</v>
      </c>
      <c r="F233" s="62" t="s">
        <v>135</v>
      </c>
      <c r="G233" s="62">
        <v>400</v>
      </c>
      <c r="H233" s="139">
        <f t="shared" si="8"/>
        <v>20000</v>
      </c>
      <c r="I233" s="140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5"/>
      <c r="W233" s="155"/>
    </row>
    <row r="234" spans="1:23" s="156" customFormat="1" x14ac:dyDescent="0.25">
      <c r="A234" s="113">
        <v>227</v>
      </c>
      <c r="B234" s="163" t="s">
        <v>99</v>
      </c>
      <c r="C234" s="164" t="s">
        <v>213</v>
      </c>
      <c r="D234" s="160" t="s">
        <v>540</v>
      </c>
      <c r="E234" s="159"/>
      <c r="F234" s="160"/>
      <c r="G234" s="160"/>
      <c r="H234" s="161">
        <f>SUM(H235:H291)</f>
        <v>3180300.0000000005</v>
      </c>
      <c r="I234" s="165" t="s">
        <v>40</v>
      </c>
      <c r="J234" s="162"/>
      <c r="K234" s="162"/>
      <c r="L234" s="162"/>
      <c r="M234" s="162"/>
      <c r="N234" s="162"/>
      <c r="O234" s="162"/>
      <c r="P234" s="180">
        <v>1</v>
      </c>
      <c r="Q234" s="162"/>
      <c r="R234" s="162"/>
      <c r="S234" s="162"/>
      <c r="T234" s="162"/>
      <c r="U234" s="162"/>
      <c r="V234" s="155"/>
      <c r="W234" s="155"/>
    </row>
    <row r="235" spans="1:23" s="156" customFormat="1" x14ac:dyDescent="0.25">
      <c r="A235" s="113">
        <v>228</v>
      </c>
      <c r="B235" s="204"/>
      <c r="C235" s="157" t="s">
        <v>214</v>
      </c>
      <c r="D235" s="62"/>
      <c r="E235" s="153">
        <v>7</v>
      </c>
      <c r="F235" s="62" t="s">
        <v>135</v>
      </c>
      <c r="G235" s="62">
        <v>8693</v>
      </c>
      <c r="H235" s="139">
        <f>G235*E235</f>
        <v>60851</v>
      </c>
      <c r="I235" s="140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5"/>
      <c r="W235" s="155"/>
    </row>
    <row r="236" spans="1:23" s="156" customFormat="1" x14ac:dyDescent="0.25">
      <c r="A236" s="113">
        <v>229</v>
      </c>
      <c r="B236" s="204"/>
      <c r="C236" s="157" t="s">
        <v>215</v>
      </c>
      <c r="D236" s="62"/>
      <c r="E236" s="153">
        <v>7</v>
      </c>
      <c r="F236" s="62" t="s">
        <v>135</v>
      </c>
      <c r="G236" s="62">
        <v>7112</v>
      </c>
      <c r="H236" s="139">
        <f t="shared" ref="H236:H291" si="9">G236*E236</f>
        <v>49784</v>
      </c>
      <c r="I236" s="140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5"/>
      <c r="W236" s="155"/>
    </row>
    <row r="237" spans="1:23" s="156" customFormat="1" x14ac:dyDescent="0.25">
      <c r="A237" s="113">
        <v>230</v>
      </c>
      <c r="B237" s="204"/>
      <c r="C237" s="157" t="s">
        <v>216</v>
      </c>
      <c r="D237" s="62"/>
      <c r="E237" s="153">
        <v>7</v>
      </c>
      <c r="F237" s="62" t="s">
        <v>135</v>
      </c>
      <c r="G237" s="62">
        <v>9388</v>
      </c>
      <c r="H237" s="139">
        <f t="shared" si="9"/>
        <v>65716</v>
      </c>
      <c r="I237" s="140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5"/>
      <c r="W237" s="155"/>
    </row>
    <row r="238" spans="1:23" s="156" customFormat="1" x14ac:dyDescent="0.25">
      <c r="A238" s="113">
        <v>231</v>
      </c>
      <c r="B238" s="204"/>
      <c r="C238" s="157" t="s">
        <v>217</v>
      </c>
      <c r="D238" s="62"/>
      <c r="E238" s="153">
        <v>7</v>
      </c>
      <c r="F238" s="62" t="s">
        <v>135</v>
      </c>
      <c r="G238" s="62">
        <v>7135</v>
      </c>
      <c r="H238" s="139">
        <f t="shared" si="9"/>
        <v>49945</v>
      </c>
      <c r="I238" s="140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5"/>
      <c r="W238" s="155"/>
    </row>
    <row r="239" spans="1:23" s="156" customFormat="1" x14ac:dyDescent="0.25">
      <c r="A239" s="113">
        <v>232</v>
      </c>
      <c r="B239" s="204"/>
      <c r="C239" s="157" t="s">
        <v>218</v>
      </c>
      <c r="D239" s="62"/>
      <c r="E239" s="153">
        <v>7</v>
      </c>
      <c r="F239" s="62" t="s">
        <v>135</v>
      </c>
      <c r="G239" s="62">
        <v>10879</v>
      </c>
      <c r="H239" s="139">
        <f t="shared" si="9"/>
        <v>76153</v>
      </c>
      <c r="I239" s="140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5"/>
      <c r="W239" s="155"/>
    </row>
    <row r="240" spans="1:23" s="156" customFormat="1" x14ac:dyDescent="0.25">
      <c r="A240" s="113">
        <v>233</v>
      </c>
      <c r="B240" s="204"/>
      <c r="C240" s="157" t="s">
        <v>219</v>
      </c>
      <c r="D240" s="62"/>
      <c r="E240" s="153">
        <v>7</v>
      </c>
      <c r="F240" s="62" t="s">
        <v>135</v>
      </c>
      <c r="G240" s="62">
        <v>7607</v>
      </c>
      <c r="H240" s="139">
        <f t="shared" si="9"/>
        <v>53249</v>
      </c>
      <c r="I240" s="140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5"/>
      <c r="W240" s="155"/>
    </row>
    <row r="241" spans="1:23" s="156" customFormat="1" x14ac:dyDescent="0.25">
      <c r="A241" s="113">
        <v>234</v>
      </c>
      <c r="B241" s="204"/>
      <c r="C241" s="157" t="s">
        <v>220</v>
      </c>
      <c r="D241" s="62"/>
      <c r="E241" s="153">
        <v>7</v>
      </c>
      <c r="F241" s="62" t="s">
        <v>135</v>
      </c>
      <c r="G241" s="62">
        <v>12422</v>
      </c>
      <c r="H241" s="139">
        <f t="shared" si="9"/>
        <v>86954</v>
      </c>
      <c r="I241" s="140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5"/>
      <c r="W241" s="155"/>
    </row>
    <row r="242" spans="1:23" s="156" customFormat="1" x14ac:dyDescent="0.25">
      <c r="A242" s="113">
        <v>235</v>
      </c>
      <c r="B242" s="204"/>
      <c r="C242" s="157" t="s">
        <v>221</v>
      </c>
      <c r="D242" s="62"/>
      <c r="E242" s="153">
        <v>7</v>
      </c>
      <c r="F242" s="62" t="s">
        <v>135</v>
      </c>
      <c r="G242" s="62">
        <v>10134</v>
      </c>
      <c r="H242" s="139">
        <f t="shared" si="9"/>
        <v>70938</v>
      </c>
      <c r="I242" s="140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5"/>
      <c r="W242" s="155"/>
    </row>
    <row r="243" spans="1:23" s="156" customFormat="1" x14ac:dyDescent="0.25">
      <c r="A243" s="113">
        <v>236</v>
      </c>
      <c r="B243" s="204"/>
      <c r="C243" s="157" t="s">
        <v>222</v>
      </c>
      <c r="D243" s="62"/>
      <c r="E243" s="153">
        <v>7</v>
      </c>
      <c r="F243" s="62" t="s">
        <v>135</v>
      </c>
      <c r="G243" s="62">
        <v>10936</v>
      </c>
      <c r="H243" s="139">
        <f t="shared" si="9"/>
        <v>76552</v>
      </c>
      <c r="I243" s="140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5"/>
      <c r="W243" s="155"/>
    </row>
    <row r="244" spans="1:23" s="156" customFormat="1" x14ac:dyDescent="0.25">
      <c r="A244" s="113">
        <v>237</v>
      </c>
      <c r="B244" s="204"/>
      <c r="C244" s="157" t="s">
        <v>223</v>
      </c>
      <c r="D244" s="62"/>
      <c r="E244" s="153">
        <v>7</v>
      </c>
      <c r="F244" s="62" t="s">
        <v>135</v>
      </c>
      <c r="G244" s="62">
        <v>10000</v>
      </c>
      <c r="H244" s="139">
        <f t="shared" si="9"/>
        <v>70000</v>
      </c>
      <c r="I244" s="140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5"/>
      <c r="W244" s="155"/>
    </row>
    <row r="245" spans="1:23" s="156" customFormat="1" x14ac:dyDescent="0.25">
      <c r="A245" s="113">
        <v>238</v>
      </c>
      <c r="B245" s="204"/>
      <c r="C245" s="157" t="s">
        <v>224</v>
      </c>
      <c r="D245" s="62"/>
      <c r="E245" s="153">
        <v>7</v>
      </c>
      <c r="F245" s="62" t="s">
        <v>135</v>
      </c>
      <c r="G245" s="62">
        <v>4500</v>
      </c>
      <c r="H245" s="139">
        <f t="shared" si="9"/>
        <v>31500</v>
      </c>
      <c r="I245" s="140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5"/>
      <c r="W245" s="155"/>
    </row>
    <row r="246" spans="1:23" s="156" customFormat="1" x14ac:dyDescent="0.25">
      <c r="A246" s="113">
        <v>239</v>
      </c>
      <c r="B246" s="204"/>
      <c r="C246" s="157" t="s">
        <v>225</v>
      </c>
      <c r="D246" s="62"/>
      <c r="E246" s="153">
        <v>7</v>
      </c>
      <c r="F246" s="62" t="s">
        <v>135</v>
      </c>
      <c r="G246" s="62">
        <v>6600</v>
      </c>
      <c r="H246" s="139">
        <f t="shared" si="9"/>
        <v>46200</v>
      </c>
      <c r="I246" s="140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5"/>
      <c r="W246" s="155"/>
    </row>
    <row r="247" spans="1:23" s="156" customFormat="1" x14ac:dyDescent="0.25">
      <c r="A247" s="113">
        <v>240</v>
      </c>
      <c r="B247" s="204"/>
      <c r="C247" s="157" t="s">
        <v>226</v>
      </c>
      <c r="D247" s="62"/>
      <c r="E247" s="153">
        <v>7</v>
      </c>
      <c r="F247" s="62" t="s">
        <v>135</v>
      </c>
      <c r="G247" s="62">
        <v>5400</v>
      </c>
      <c r="H247" s="139">
        <f t="shared" si="9"/>
        <v>37800</v>
      </c>
      <c r="I247" s="140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5"/>
      <c r="W247" s="155"/>
    </row>
    <row r="248" spans="1:23" s="156" customFormat="1" x14ac:dyDescent="0.25">
      <c r="A248" s="113">
        <v>241</v>
      </c>
      <c r="B248" s="204"/>
      <c r="C248" s="157" t="s">
        <v>227</v>
      </c>
      <c r="D248" s="62"/>
      <c r="E248" s="153">
        <v>7</v>
      </c>
      <c r="F248" s="62" t="s">
        <v>135</v>
      </c>
      <c r="G248" s="62">
        <v>5400</v>
      </c>
      <c r="H248" s="139">
        <f t="shared" si="9"/>
        <v>37800</v>
      </c>
      <c r="I248" s="140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5"/>
      <c r="W248" s="155"/>
    </row>
    <row r="249" spans="1:23" s="156" customFormat="1" x14ac:dyDescent="0.25">
      <c r="A249" s="113">
        <v>242</v>
      </c>
      <c r="B249" s="204"/>
      <c r="C249" s="157" t="s">
        <v>228</v>
      </c>
      <c r="D249" s="62"/>
      <c r="E249" s="153">
        <v>7</v>
      </c>
      <c r="F249" s="62" t="s">
        <v>135</v>
      </c>
      <c r="G249" s="62">
        <v>6000</v>
      </c>
      <c r="H249" s="139">
        <f t="shared" si="9"/>
        <v>42000</v>
      </c>
      <c r="I249" s="140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5"/>
      <c r="W249" s="155"/>
    </row>
    <row r="250" spans="1:23" s="156" customFormat="1" x14ac:dyDescent="0.25">
      <c r="A250" s="113">
        <v>243</v>
      </c>
      <c r="B250" s="204"/>
      <c r="C250" s="157" t="s">
        <v>229</v>
      </c>
      <c r="D250" s="62"/>
      <c r="E250" s="153">
        <v>7</v>
      </c>
      <c r="F250" s="62" t="s">
        <v>135</v>
      </c>
      <c r="G250" s="62">
        <v>4500</v>
      </c>
      <c r="H250" s="139">
        <f t="shared" si="9"/>
        <v>31500</v>
      </c>
      <c r="I250" s="140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5"/>
      <c r="W250" s="155"/>
    </row>
    <row r="251" spans="1:23" s="156" customFormat="1" x14ac:dyDescent="0.25">
      <c r="A251" s="113">
        <v>244</v>
      </c>
      <c r="B251" s="204"/>
      <c r="C251" s="157" t="s">
        <v>230</v>
      </c>
      <c r="D251" s="62"/>
      <c r="E251" s="153">
        <v>7</v>
      </c>
      <c r="F251" s="62" t="s">
        <v>135</v>
      </c>
      <c r="G251" s="62">
        <v>6000</v>
      </c>
      <c r="H251" s="139">
        <f t="shared" si="9"/>
        <v>42000</v>
      </c>
      <c r="I251" s="140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5"/>
      <c r="W251" s="155"/>
    </row>
    <row r="252" spans="1:23" s="156" customFormat="1" x14ac:dyDescent="0.25">
      <c r="A252" s="113">
        <v>245</v>
      </c>
      <c r="B252" s="204"/>
      <c r="C252" s="157" t="s">
        <v>231</v>
      </c>
      <c r="D252" s="62"/>
      <c r="E252" s="153">
        <v>7</v>
      </c>
      <c r="F252" s="62" t="s">
        <v>135</v>
      </c>
      <c r="G252" s="62">
        <v>4500</v>
      </c>
      <c r="H252" s="139">
        <f t="shared" si="9"/>
        <v>31500</v>
      </c>
      <c r="I252" s="140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5"/>
      <c r="W252" s="155"/>
    </row>
    <row r="253" spans="1:23" s="156" customFormat="1" x14ac:dyDescent="0.25">
      <c r="A253" s="113">
        <v>246</v>
      </c>
      <c r="B253" s="204"/>
      <c r="C253" s="157" t="s">
        <v>232</v>
      </c>
      <c r="D253" s="62"/>
      <c r="E253" s="153">
        <v>7</v>
      </c>
      <c r="F253" s="62" t="s">
        <v>135</v>
      </c>
      <c r="G253" s="62">
        <v>4500</v>
      </c>
      <c r="H253" s="139">
        <f t="shared" si="9"/>
        <v>31500</v>
      </c>
      <c r="I253" s="140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5"/>
      <c r="W253" s="155"/>
    </row>
    <row r="254" spans="1:23" s="156" customFormat="1" x14ac:dyDescent="0.25">
      <c r="A254" s="113">
        <v>247</v>
      </c>
      <c r="B254" s="204"/>
      <c r="C254" s="157" t="s">
        <v>233</v>
      </c>
      <c r="D254" s="62"/>
      <c r="E254" s="153">
        <v>7</v>
      </c>
      <c r="F254" s="62" t="s">
        <v>135</v>
      </c>
      <c r="G254" s="62">
        <v>5400</v>
      </c>
      <c r="H254" s="139">
        <f t="shared" si="9"/>
        <v>37800</v>
      </c>
      <c r="I254" s="140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5"/>
      <c r="W254" s="155"/>
    </row>
    <row r="255" spans="1:23" s="156" customFormat="1" x14ac:dyDescent="0.25">
      <c r="A255" s="113">
        <v>248</v>
      </c>
      <c r="B255" s="204"/>
      <c r="C255" s="157" t="s">
        <v>234</v>
      </c>
      <c r="D255" s="62"/>
      <c r="E255" s="153">
        <v>7</v>
      </c>
      <c r="F255" s="62" t="s">
        <v>135</v>
      </c>
      <c r="G255" s="62">
        <v>4500</v>
      </c>
      <c r="H255" s="139">
        <f t="shared" si="9"/>
        <v>31500</v>
      </c>
      <c r="I255" s="140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5"/>
      <c r="W255" s="155"/>
    </row>
    <row r="256" spans="1:23" s="156" customFormat="1" x14ac:dyDescent="0.25">
      <c r="A256" s="113">
        <v>249</v>
      </c>
      <c r="B256" s="204"/>
      <c r="C256" s="157" t="s">
        <v>224</v>
      </c>
      <c r="D256" s="62"/>
      <c r="E256" s="153">
        <v>1</v>
      </c>
      <c r="F256" s="62" t="s">
        <v>147</v>
      </c>
      <c r="G256" s="62">
        <v>127495</v>
      </c>
      <c r="H256" s="139">
        <f t="shared" si="9"/>
        <v>127495</v>
      </c>
      <c r="I256" s="140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5"/>
      <c r="W256" s="155"/>
    </row>
    <row r="257" spans="1:23" s="156" customFormat="1" x14ac:dyDescent="0.25">
      <c r="A257" s="113">
        <v>250</v>
      </c>
      <c r="B257" s="204"/>
      <c r="C257" s="157" t="s">
        <v>225</v>
      </c>
      <c r="D257" s="62"/>
      <c r="E257" s="153">
        <v>1</v>
      </c>
      <c r="F257" s="62" t="s">
        <v>147</v>
      </c>
      <c r="G257" s="62">
        <v>127495</v>
      </c>
      <c r="H257" s="139">
        <f t="shared" si="9"/>
        <v>127495</v>
      </c>
      <c r="I257" s="140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5"/>
      <c r="W257" s="155"/>
    </row>
    <row r="258" spans="1:23" s="156" customFormat="1" x14ac:dyDescent="0.25">
      <c r="A258" s="113">
        <v>251</v>
      </c>
      <c r="B258" s="204"/>
      <c r="C258" s="157" t="s">
        <v>226</v>
      </c>
      <c r="D258" s="62"/>
      <c r="E258" s="153">
        <v>1</v>
      </c>
      <c r="F258" s="62" t="s">
        <v>147</v>
      </c>
      <c r="G258" s="62">
        <v>127495</v>
      </c>
      <c r="H258" s="139">
        <f t="shared" si="9"/>
        <v>127495</v>
      </c>
      <c r="I258" s="140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5"/>
      <c r="W258" s="155"/>
    </row>
    <row r="259" spans="1:23" s="156" customFormat="1" x14ac:dyDescent="0.25">
      <c r="A259" s="113">
        <v>252</v>
      </c>
      <c r="B259" s="204"/>
      <c r="C259" s="157" t="s">
        <v>227</v>
      </c>
      <c r="D259" s="62"/>
      <c r="E259" s="153">
        <v>1</v>
      </c>
      <c r="F259" s="62" t="s">
        <v>147</v>
      </c>
      <c r="G259" s="62">
        <v>127495</v>
      </c>
      <c r="H259" s="139">
        <f t="shared" si="9"/>
        <v>127495</v>
      </c>
      <c r="I259" s="140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5"/>
      <c r="W259" s="155"/>
    </row>
    <row r="260" spans="1:23" s="156" customFormat="1" x14ac:dyDescent="0.25">
      <c r="A260" s="113">
        <v>253</v>
      </c>
      <c r="B260" s="204"/>
      <c r="C260" s="157" t="s">
        <v>228</v>
      </c>
      <c r="D260" s="62"/>
      <c r="E260" s="153">
        <v>1</v>
      </c>
      <c r="F260" s="62" t="s">
        <v>147</v>
      </c>
      <c r="G260" s="62">
        <v>127495</v>
      </c>
      <c r="H260" s="139">
        <f t="shared" si="9"/>
        <v>127495</v>
      </c>
      <c r="I260" s="140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5"/>
      <c r="W260" s="155"/>
    </row>
    <row r="261" spans="1:23" s="156" customFormat="1" x14ac:dyDescent="0.25">
      <c r="A261" s="113">
        <v>254</v>
      </c>
      <c r="B261" s="204"/>
      <c r="C261" s="157" t="s">
        <v>229</v>
      </c>
      <c r="D261" s="62"/>
      <c r="E261" s="153">
        <v>1</v>
      </c>
      <c r="F261" s="62" t="s">
        <v>147</v>
      </c>
      <c r="G261" s="62">
        <v>127495</v>
      </c>
      <c r="H261" s="139">
        <f t="shared" si="9"/>
        <v>127495</v>
      </c>
      <c r="I261" s="140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5"/>
      <c r="W261" s="155"/>
    </row>
    <row r="262" spans="1:23" s="156" customFormat="1" x14ac:dyDescent="0.25">
      <c r="A262" s="113">
        <v>255</v>
      </c>
      <c r="B262" s="204"/>
      <c r="C262" s="157" t="s">
        <v>230</v>
      </c>
      <c r="D262" s="62"/>
      <c r="E262" s="153">
        <v>1</v>
      </c>
      <c r="F262" s="62" t="s">
        <v>147</v>
      </c>
      <c r="G262" s="62">
        <v>160000</v>
      </c>
      <c r="H262" s="139">
        <f t="shared" si="9"/>
        <v>160000</v>
      </c>
      <c r="I262" s="140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5"/>
      <c r="W262" s="155"/>
    </row>
    <row r="263" spans="1:23" s="156" customFormat="1" x14ac:dyDescent="0.25">
      <c r="A263" s="113">
        <v>256</v>
      </c>
      <c r="B263" s="204"/>
      <c r="C263" s="157" t="s">
        <v>231</v>
      </c>
      <c r="D263" s="62"/>
      <c r="E263" s="153">
        <v>1</v>
      </c>
      <c r="F263" s="62" t="s">
        <v>147</v>
      </c>
      <c r="G263" s="62">
        <v>127495</v>
      </c>
      <c r="H263" s="139">
        <f t="shared" si="9"/>
        <v>127495</v>
      </c>
      <c r="I263" s="140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5"/>
      <c r="W263" s="155"/>
    </row>
    <row r="264" spans="1:23" s="156" customFormat="1" x14ac:dyDescent="0.25">
      <c r="A264" s="113">
        <v>257</v>
      </c>
      <c r="B264" s="204"/>
      <c r="C264" s="157" t="s">
        <v>232</v>
      </c>
      <c r="D264" s="62"/>
      <c r="E264" s="153">
        <v>1</v>
      </c>
      <c r="F264" s="62" t="s">
        <v>147</v>
      </c>
      <c r="G264" s="62">
        <v>127495</v>
      </c>
      <c r="H264" s="139">
        <f t="shared" si="9"/>
        <v>127495</v>
      </c>
      <c r="I264" s="140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5"/>
      <c r="W264" s="155"/>
    </row>
    <row r="265" spans="1:23" s="156" customFormat="1" x14ac:dyDescent="0.25">
      <c r="A265" s="113">
        <v>258</v>
      </c>
      <c r="B265" s="204"/>
      <c r="C265" s="157" t="s">
        <v>233</v>
      </c>
      <c r="D265" s="62"/>
      <c r="E265" s="153">
        <v>1</v>
      </c>
      <c r="F265" s="62" t="s">
        <v>147</v>
      </c>
      <c r="G265" s="62">
        <v>127495</v>
      </c>
      <c r="H265" s="139">
        <f t="shared" si="9"/>
        <v>127495</v>
      </c>
      <c r="I265" s="140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5"/>
      <c r="W265" s="155"/>
    </row>
    <row r="266" spans="1:23" s="156" customFormat="1" x14ac:dyDescent="0.25">
      <c r="A266" s="113">
        <v>259</v>
      </c>
      <c r="B266" s="204"/>
      <c r="C266" s="157" t="s">
        <v>234</v>
      </c>
      <c r="D266" s="62"/>
      <c r="E266" s="153">
        <v>1</v>
      </c>
      <c r="F266" s="62" t="s">
        <v>147</v>
      </c>
      <c r="G266" s="62">
        <v>127495</v>
      </c>
      <c r="H266" s="139">
        <f t="shared" si="9"/>
        <v>127495</v>
      </c>
      <c r="I266" s="140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5"/>
      <c r="W266" s="155"/>
    </row>
    <row r="267" spans="1:23" s="156" customFormat="1" x14ac:dyDescent="0.25">
      <c r="A267" s="113">
        <v>260</v>
      </c>
      <c r="B267" s="204"/>
      <c r="C267" s="157" t="s">
        <v>235</v>
      </c>
      <c r="D267" s="62"/>
      <c r="E267" s="153">
        <v>3</v>
      </c>
      <c r="F267" s="62" t="s">
        <v>135</v>
      </c>
      <c r="G267" s="62">
        <v>9074</v>
      </c>
      <c r="H267" s="139">
        <f t="shared" si="9"/>
        <v>27222</v>
      </c>
      <c r="I267" s="140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5"/>
      <c r="W267" s="155"/>
    </row>
    <row r="268" spans="1:23" s="156" customFormat="1" x14ac:dyDescent="0.25">
      <c r="A268" s="113">
        <v>261</v>
      </c>
      <c r="B268" s="204"/>
      <c r="C268" s="157" t="s">
        <v>236</v>
      </c>
      <c r="D268" s="62"/>
      <c r="E268" s="153">
        <v>3</v>
      </c>
      <c r="F268" s="62" t="s">
        <v>135</v>
      </c>
      <c r="G268" s="62">
        <v>6227</v>
      </c>
      <c r="H268" s="139">
        <f t="shared" si="9"/>
        <v>18681</v>
      </c>
      <c r="I268" s="140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5"/>
      <c r="W268" s="155"/>
    </row>
    <row r="269" spans="1:23" s="156" customFormat="1" x14ac:dyDescent="0.25">
      <c r="A269" s="113">
        <v>262</v>
      </c>
      <c r="B269" s="204"/>
      <c r="C269" s="157" t="s">
        <v>237</v>
      </c>
      <c r="D269" s="62"/>
      <c r="E269" s="153">
        <v>3</v>
      </c>
      <c r="F269" s="62" t="s">
        <v>135</v>
      </c>
      <c r="G269" s="62">
        <v>8391</v>
      </c>
      <c r="H269" s="139">
        <f t="shared" si="9"/>
        <v>25173</v>
      </c>
      <c r="I269" s="140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5"/>
      <c r="W269" s="155"/>
    </row>
    <row r="270" spans="1:23" s="156" customFormat="1" x14ac:dyDescent="0.25">
      <c r="A270" s="113">
        <v>263</v>
      </c>
      <c r="B270" s="204"/>
      <c r="C270" s="157" t="s">
        <v>238</v>
      </c>
      <c r="D270" s="62"/>
      <c r="E270" s="153">
        <v>3</v>
      </c>
      <c r="F270" s="62" t="s">
        <v>135</v>
      </c>
      <c r="G270" s="62">
        <v>5557.72</v>
      </c>
      <c r="H270" s="139">
        <f t="shared" si="9"/>
        <v>16673.16</v>
      </c>
      <c r="I270" s="140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5"/>
      <c r="W270" s="155"/>
    </row>
    <row r="271" spans="1:23" s="156" customFormat="1" x14ac:dyDescent="0.25">
      <c r="A271" s="113">
        <v>264</v>
      </c>
      <c r="B271" s="204"/>
      <c r="C271" s="157" t="s">
        <v>239</v>
      </c>
      <c r="D271" s="62"/>
      <c r="E271" s="153">
        <v>3</v>
      </c>
      <c r="F271" s="62" t="s">
        <v>135</v>
      </c>
      <c r="G271" s="62">
        <v>10633</v>
      </c>
      <c r="H271" s="139">
        <f t="shared" si="9"/>
        <v>31899</v>
      </c>
      <c r="I271" s="140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5"/>
      <c r="W271" s="155"/>
    </row>
    <row r="272" spans="1:23" s="156" customFormat="1" x14ac:dyDescent="0.25">
      <c r="A272" s="113">
        <v>265</v>
      </c>
      <c r="B272" s="204"/>
      <c r="C272" s="157" t="s">
        <v>240</v>
      </c>
      <c r="D272" s="62"/>
      <c r="E272" s="153">
        <v>3</v>
      </c>
      <c r="F272" s="62" t="s">
        <v>135</v>
      </c>
      <c r="G272" s="62">
        <v>6879</v>
      </c>
      <c r="H272" s="139">
        <f t="shared" si="9"/>
        <v>20637</v>
      </c>
      <c r="I272" s="140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5"/>
      <c r="W272" s="155"/>
    </row>
    <row r="273" spans="1:23" s="156" customFormat="1" x14ac:dyDescent="0.25">
      <c r="A273" s="113">
        <v>266</v>
      </c>
      <c r="B273" s="204"/>
      <c r="C273" s="157" t="s">
        <v>241</v>
      </c>
      <c r="D273" s="62"/>
      <c r="E273" s="153">
        <v>3</v>
      </c>
      <c r="F273" s="62" t="s">
        <v>135</v>
      </c>
      <c r="G273" s="62">
        <v>11517.24</v>
      </c>
      <c r="H273" s="139">
        <f t="shared" si="9"/>
        <v>34551.72</v>
      </c>
      <c r="I273" s="140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5"/>
      <c r="W273" s="155"/>
    </row>
    <row r="274" spans="1:23" s="156" customFormat="1" x14ac:dyDescent="0.25">
      <c r="A274" s="113">
        <v>267</v>
      </c>
      <c r="B274" s="204"/>
      <c r="C274" s="157" t="s">
        <v>242</v>
      </c>
      <c r="D274" s="62"/>
      <c r="E274" s="153">
        <v>3</v>
      </c>
      <c r="F274" s="62" t="s">
        <v>135</v>
      </c>
      <c r="G274" s="62">
        <v>10604</v>
      </c>
      <c r="H274" s="139">
        <f t="shared" si="9"/>
        <v>31812</v>
      </c>
      <c r="I274" s="140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5"/>
      <c r="W274" s="155"/>
    </row>
    <row r="275" spans="1:23" s="156" customFormat="1" x14ac:dyDescent="0.25">
      <c r="A275" s="113">
        <v>268</v>
      </c>
      <c r="B275" s="204"/>
      <c r="C275" s="157" t="s">
        <v>243</v>
      </c>
      <c r="D275" s="62"/>
      <c r="E275" s="153">
        <v>3</v>
      </c>
      <c r="F275" s="62" t="s">
        <v>135</v>
      </c>
      <c r="G275" s="62">
        <v>11574</v>
      </c>
      <c r="H275" s="139">
        <f t="shared" si="9"/>
        <v>34722</v>
      </c>
      <c r="I275" s="140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5"/>
      <c r="W275" s="155"/>
    </row>
    <row r="276" spans="1:23" s="156" customFormat="1" x14ac:dyDescent="0.25">
      <c r="A276" s="113">
        <v>269</v>
      </c>
      <c r="B276" s="204"/>
      <c r="C276" s="157" t="s">
        <v>244</v>
      </c>
      <c r="D276" s="62"/>
      <c r="E276" s="153">
        <v>3</v>
      </c>
      <c r="F276" s="62" t="s">
        <v>135</v>
      </c>
      <c r="G276" s="62">
        <v>10000</v>
      </c>
      <c r="H276" s="139">
        <f t="shared" si="9"/>
        <v>30000</v>
      </c>
      <c r="I276" s="140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5"/>
      <c r="W276" s="155"/>
    </row>
    <row r="277" spans="1:23" s="156" customFormat="1" x14ac:dyDescent="0.25">
      <c r="A277" s="113">
        <v>270</v>
      </c>
      <c r="B277" s="204"/>
      <c r="C277" s="157" t="s">
        <v>245</v>
      </c>
      <c r="D277" s="62"/>
      <c r="E277" s="153">
        <v>1</v>
      </c>
      <c r="F277" s="62" t="s">
        <v>135</v>
      </c>
      <c r="G277" s="62">
        <v>10604</v>
      </c>
      <c r="H277" s="139">
        <f t="shared" si="9"/>
        <v>10604</v>
      </c>
      <c r="I277" s="140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5"/>
      <c r="W277" s="155"/>
    </row>
    <row r="278" spans="1:23" s="156" customFormat="1" x14ac:dyDescent="0.25">
      <c r="A278" s="113">
        <v>271</v>
      </c>
      <c r="B278" s="204"/>
      <c r="C278" s="157" t="s">
        <v>246</v>
      </c>
      <c r="D278" s="62"/>
      <c r="E278" s="153">
        <v>3</v>
      </c>
      <c r="F278" s="62" t="s">
        <v>129</v>
      </c>
      <c r="G278" s="62">
        <v>715.02</v>
      </c>
      <c r="H278" s="139">
        <f t="shared" si="9"/>
        <v>2145.06</v>
      </c>
      <c r="I278" s="140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5"/>
      <c r="W278" s="155"/>
    </row>
    <row r="279" spans="1:23" s="156" customFormat="1" x14ac:dyDescent="0.25">
      <c r="A279" s="113">
        <v>272</v>
      </c>
      <c r="B279" s="204"/>
      <c r="C279" s="157" t="s">
        <v>247</v>
      </c>
      <c r="D279" s="62"/>
      <c r="E279" s="153">
        <v>1</v>
      </c>
      <c r="F279" s="62" t="s">
        <v>135</v>
      </c>
      <c r="G279" s="62">
        <v>6678</v>
      </c>
      <c r="H279" s="139">
        <f t="shared" si="9"/>
        <v>6678</v>
      </c>
      <c r="I279" s="140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5"/>
      <c r="W279" s="155"/>
    </row>
    <row r="280" spans="1:23" s="156" customFormat="1" x14ac:dyDescent="0.25">
      <c r="A280" s="113">
        <v>273</v>
      </c>
      <c r="B280" s="204"/>
      <c r="C280" s="157" t="s">
        <v>248</v>
      </c>
      <c r="D280" s="62"/>
      <c r="E280" s="153">
        <v>1</v>
      </c>
      <c r="F280" s="62" t="s">
        <v>135</v>
      </c>
      <c r="G280" s="62">
        <v>11574</v>
      </c>
      <c r="H280" s="139">
        <f t="shared" si="9"/>
        <v>11574</v>
      </c>
      <c r="I280" s="140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5"/>
      <c r="W280" s="155"/>
    </row>
    <row r="281" spans="1:23" s="156" customFormat="1" x14ac:dyDescent="0.25">
      <c r="A281" s="113">
        <v>274</v>
      </c>
      <c r="B281" s="204"/>
      <c r="C281" s="157" t="s">
        <v>249</v>
      </c>
      <c r="D281" s="62"/>
      <c r="E281" s="153">
        <v>1</v>
      </c>
      <c r="F281" s="62" t="s">
        <v>135</v>
      </c>
      <c r="G281" s="62">
        <v>8391</v>
      </c>
      <c r="H281" s="139">
        <f t="shared" si="9"/>
        <v>8391</v>
      </c>
      <c r="I281" s="140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5"/>
      <c r="W281" s="155"/>
    </row>
    <row r="282" spans="1:23" s="156" customFormat="1" x14ac:dyDescent="0.25">
      <c r="A282" s="113">
        <v>275</v>
      </c>
      <c r="B282" s="204"/>
      <c r="C282" s="157" t="s">
        <v>250</v>
      </c>
      <c r="D282" s="62"/>
      <c r="E282" s="153">
        <v>190</v>
      </c>
      <c r="F282" s="62" t="s">
        <v>135</v>
      </c>
      <c r="G282" s="62">
        <v>300</v>
      </c>
      <c r="H282" s="139">
        <f t="shared" si="9"/>
        <v>57000</v>
      </c>
      <c r="I282" s="140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5"/>
      <c r="W282" s="155"/>
    </row>
    <row r="283" spans="1:23" s="156" customFormat="1" x14ac:dyDescent="0.25">
      <c r="A283" s="113">
        <v>276</v>
      </c>
      <c r="B283" s="204"/>
      <c r="C283" s="157" t="s">
        <v>128</v>
      </c>
      <c r="D283" s="62"/>
      <c r="E283" s="153">
        <v>190</v>
      </c>
      <c r="F283" s="62" t="s">
        <v>135</v>
      </c>
      <c r="G283" s="62">
        <v>240</v>
      </c>
      <c r="H283" s="139">
        <f t="shared" si="9"/>
        <v>45600</v>
      </c>
      <c r="I283" s="140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5"/>
      <c r="W283" s="155"/>
    </row>
    <row r="284" spans="1:23" s="156" customFormat="1" x14ac:dyDescent="0.25">
      <c r="A284" s="113">
        <v>277</v>
      </c>
      <c r="B284" s="204"/>
      <c r="C284" s="157" t="s">
        <v>189</v>
      </c>
      <c r="D284" s="62"/>
      <c r="E284" s="153">
        <v>190</v>
      </c>
      <c r="F284" s="62" t="s">
        <v>135</v>
      </c>
      <c r="G284" s="62">
        <v>360</v>
      </c>
      <c r="H284" s="139">
        <f t="shared" si="9"/>
        <v>68400</v>
      </c>
      <c r="I284" s="140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5"/>
      <c r="W284" s="155"/>
    </row>
    <row r="285" spans="1:23" s="156" customFormat="1" x14ac:dyDescent="0.25">
      <c r="A285" s="113">
        <v>278</v>
      </c>
      <c r="B285" s="204"/>
      <c r="C285" s="157" t="s">
        <v>122</v>
      </c>
      <c r="D285" s="62"/>
      <c r="E285" s="153">
        <v>190</v>
      </c>
      <c r="F285" s="62" t="s">
        <v>135</v>
      </c>
      <c r="G285" s="62">
        <v>240</v>
      </c>
      <c r="H285" s="139">
        <f t="shared" si="9"/>
        <v>45600</v>
      </c>
      <c r="I285" s="140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5"/>
      <c r="W285" s="155"/>
    </row>
    <row r="286" spans="1:23" s="156" customFormat="1" x14ac:dyDescent="0.25">
      <c r="A286" s="113">
        <v>279</v>
      </c>
      <c r="B286" s="204"/>
      <c r="C286" s="157" t="s">
        <v>140</v>
      </c>
      <c r="D286" s="62"/>
      <c r="E286" s="153">
        <v>190</v>
      </c>
      <c r="F286" s="62" t="s">
        <v>135</v>
      </c>
      <c r="G286" s="62">
        <v>360</v>
      </c>
      <c r="H286" s="139">
        <f t="shared" si="9"/>
        <v>68400</v>
      </c>
      <c r="I286" s="140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5"/>
      <c r="W286" s="155"/>
    </row>
    <row r="287" spans="1:23" s="156" customFormat="1" x14ac:dyDescent="0.25">
      <c r="A287" s="113">
        <v>280</v>
      </c>
      <c r="B287" s="204"/>
      <c r="C287" s="157" t="s">
        <v>251</v>
      </c>
      <c r="D287" s="62"/>
      <c r="E287" s="153">
        <v>3</v>
      </c>
      <c r="F287" s="62" t="s">
        <v>129</v>
      </c>
      <c r="G287" s="62">
        <v>1550</v>
      </c>
      <c r="H287" s="139">
        <f t="shared" si="9"/>
        <v>4650</v>
      </c>
      <c r="I287" s="140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5"/>
      <c r="W287" s="155"/>
    </row>
    <row r="288" spans="1:23" s="156" customFormat="1" x14ac:dyDescent="0.25">
      <c r="A288" s="113">
        <v>281</v>
      </c>
      <c r="B288" s="204"/>
      <c r="C288" s="157" t="s">
        <v>252</v>
      </c>
      <c r="D288" s="62"/>
      <c r="E288" s="153">
        <v>3</v>
      </c>
      <c r="F288" s="62" t="s">
        <v>129</v>
      </c>
      <c r="G288" s="62">
        <v>2850</v>
      </c>
      <c r="H288" s="139">
        <f t="shared" si="9"/>
        <v>8550</v>
      </c>
      <c r="I288" s="140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5"/>
      <c r="W288" s="155"/>
    </row>
    <row r="289" spans="1:23" s="156" customFormat="1" x14ac:dyDescent="0.25">
      <c r="A289" s="113">
        <v>282</v>
      </c>
      <c r="B289" s="204"/>
      <c r="C289" s="157" t="s">
        <v>253</v>
      </c>
      <c r="D289" s="62"/>
      <c r="E289" s="153">
        <v>10</v>
      </c>
      <c r="F289" s="62" t="s">
        <v>129</v>
      </c>
      <c r="G289" s="62">
        <v>1300</v>
      </c>
      <c r="H289" s="139">
        <f t="shared" si="9"/>
        <v>13000</v>
      </c>
      <c r="I289" s="140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5"/>
      <c r="W289" s="155"/>
    </row>
    <row r="290" spans="1:23" s="156" customFormat="1" x14ac:dyDescent="0.25">
      <c r="A290" s="113">
        <v>283</v>
      </c>
      <c r="B290" s="204"/>
      <c r="C290" s="157" t="s">
        <v>254</v>
      </c>
      <c r="D290" s="62"/>
      <c r="E290" s="153">
        <v>10</v>
      </c>
      <c r="F290" s="62" t="s">
        <v>192</v>
      </c>
      <c r="G290" s="62">
        <v>120</v>
      </c>
      <c r="H290" s="139">
        <f t="shared" si="9"/>
        <v>1200</v>
      </c>
      <c r="I290" s="140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5"/>
      <c r="W290" s="155"/>
    </row>
    <row r="291" spans="1:23" s="156" customFormat="1" x14ac:dyDescent="0.25">
      <c r="A291" s="113">
        <v>284</v>
      </c>
      <c r="B291" s="204"/>
      <c r="C291" s="157" t="s">
        <v>174</v>
      </c>
      <c r="D291" s="62"/>
      <c r="E291" s="153">
        <v>1</v>
      </c>
      <c r="F291" s="62" t="s">
        <v>147</v>
      </c>
      <c r="G291" s="62">
        <v>60945.06</v>
      </c>
      <c r="H291" s="139">
        <f t="shared" si="9"/>
        <v>60945.06</v>
      </c>
      <c r="I291" s="140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5"/>
      <c r="W291" s="155"/>
    </row>
    <row r="292" spans="1:23" s="156" customFormat="1" x14ac:dyDescent="0.25">
      <c r="A292" s="113">
        <v>285</v>
      </c>
      <c r="B292" s="203" t="s">
        <v>547</v>
      </c>
      <c r="C292" s="173" t="s">
        <v>549</v>
      </c>
      <c r="D292" s="169"/>
      <c r="E292" s="168"/>
      <c r="F292" s="169"/>
      <c r="G292" s="169"/>
      <c r="H292" s="170">
        <f>H293</f>
        <v>200000</v>
      </c>
      <c r="I292" s="172" t="s">
        <v>40</v>
      </c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55"/>
      <c r="W292" s="155"/>
    </row>
    <row r="293" spans="1:23" s="156" customFormat="1" ht="25.5" x14ac:dyDescent="0.25">
      <c r="A293" s="113">
        <v>286</v>
      </c>
      <c r="B293" s="163" t="s">
        <v>547</v>
      </c>
      <c r="C293" s="158" t="s">
        <v>569</v>
      </c>
      <c r="D293" s="160" t="s">
        <v>540</v>
      </c>
      <c r="E293" s="159"/>
      <c r="F293" s="160"/>
      <c r="G293" s="160"/>
      <c r="H293" s="161">
        <f>SUM(H294:H294)</f>
        <v>200000</v>
      </c>
      <c r="I293" s="165" t="s">
        <v>40</v>
      </c>
      <c r="J293" s="162"/>
      <c r="K293" s="162"/>
      <c r="L293" s="162"/>
      <c r="M293" s="180">
        <v>1</v>
      </c>
      <c r="N293" s="162"/>
      <c r="O293" s="162"/>
      <c r="P293" s="162"/>
      <c r="Q293" s="162"/>
      <c r="R293" s="162"/>
      <c r="S293" s="162"/>
      <c r="T293" s="162"/>
      <c r="U293" s="162"/>
      <c r="V293" s="155"/>
      <c r="W293" s="155"/>
    </row>
    <row r="294" spans="1:23" s="156" customFormat="1" x14ac:dyDescent="0.25">
      <c r="A294" s="113">
        <v>287</v>
      </c>
      <c r="B294" s="204"/>
      <c r="C294" s="157" t="s">
        <v>548</v>
      </c>
      <c r="D294" s="62"/>
      <c r="E294" s="153">
        <v>8</v>
      </c>
      <c r="F294" s="62" t="s">
        <v>497</v>
      </c>
      <c r="G294" s="62">
        <v>25000</v>
      </c>
      <c r="H294" s="139">
        <f>G294*E294</f>
        <v>200000</v>
      </c>
      <c r="I294" s="166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5"/>
      <c r="W294" s="155"/>
    </row>
    <row r="295" spans="1:23" s="156" customFormat="1" ht="25.5" x14ac:dyDescent="0.25">
      <c r="A295" s="113">
        <v>288</v>
      </c>
      <c r="B295" s="203" t="s">
        <v>75</v>
      </c>
      <c r="C295" s="173" t="s">
        <v>255</v>
      </c>
      <c r="D295" s="169"/>
      <c r="E295" s="168"/>
      <c r="F295" s="169"/>
      <c r="G295" s="169"/>
      <c r="H295" s="170">
        <f>H296+H301</f>
        <v>6500000</v>
      </c>
      <c r="I295" s="172" t="s">
        <v>264</v>
      </c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55"/>
      <c r="W295" s="155"/>
    </row>
    <row r="296" spans="1:23" s="156" customFormat="1" x14ac:dyDescent="0.25">
      <c r="A296" s="113">
        <v>289</v>
      </c>
      <c r="B296" s="163" t="s">
        <v>75</v>
      </c>
      <c r="C296" s="164" t="s">
        <v>256</v>
      </c>
      <c r="D296" s="160" t="s">
        <v>541</v>
      </c>
      <c r="E296" s="159"/>
      <c r="F296" s="160"/>
      <c r="G296" s="160"/>
      <c r="H296" s="161">
        <f>SUM(H297:H300)</f>
        <v>3000000</v>
      </c>
      <c r="I296" s="165" t="s">
        <v>264</v>
      </c>
      <c r="J296" s="180">
        <v>1</v>
      </c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55"/>
      <c r="W296" s="155"/>
    </row>
    <row r="297" spans="1:23" s="156" customFormat="1" x14ac:dyDescent="0.25">
      <c r="A297" s="113">
        <v>290</v>
      </c>
      <c r="B297" s="204"/>
      <c r="C297" s="157" t="s">
        <v>257</v>
      </c>
      <c r="D297" s="62"/>
      <c r="E297" s="153">
        <v>37</v>
      </c>
      <c r="F297" s="62" t="s">
        <v>130</v>
      </c>
      <c r="G297" s="62">
        <v>49800</v>
      </c>
      <c r="H297" s="139">
        <f>G297*E297</f>
        <v>1842600</v>
      </c>
      <c r="I297" s="140"/>
      <c r="J297" s="181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5"/>
      <c r="W297" s="155"/>
    </row>
    <row r="298" spans="1:23" s="156" customFormat="1" x14ac:dyDescent="0.25">
      <c r="A298" s="113">
        <v>291</v>
      </c>
      <c r="B298" s="204"/>
      <c r="C298" s="157" t="s">
        <v>258</v>
      </c>
      <c r="D298" s="62"/>
      <c r="E298" s="153">
        <v>14</v>
      </c>
      <c r="F298" s="62" t="s">
        <v>130</v>
      </c>
      <c r="G298" s="62">
        <v>48500</v>
      </c>
      <c r="H298" s="139">
        <f t="shared" ref="H298:H300" si="10">G298*E298</f>
        <v>679000</v>
      </c>
      <c r="I298" s="140"/>
      <c r="J298" s="181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5"/>
      <c r="W298" s="155"/>
    </row>
    <row r="299" spans="1:23" s="156" customFormat="1" x14ac:dyDescent="0.25">
      <c r="A299" s="113">
        <v>292</v>
      </c>
      <c r="B299" s="204"/>
      <c r="C299" s="157" t="s">
        <v>184</v>
      </c>
      <c r="D299" s="62"/>
      <c r="E299" s="153">
        <v>13</v>
      </c>
      <c r="F299" s="62" t="s">
        <v>130</v>
      </c>
      <c r="G299" s="62">
        <v>11000</v>
      </c>
      <c r="H299" s="139">
        <f t="shared" si="10"/>
        <v>143000</v>
      </c>
      <c r="I299" s="140"/>
      <c r="J299" s="181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5"/>
      <c r="W299" s="155"/>
    </row>
    <row r="300" spans="1:23" s="156" customFormat="1" x14ac:dyDescent="0.25">
      <c r="A300" s="113">
        <v>293</v>
      </c>
      <c r="B300" s="204"/>
      <c r="C300" s="157" t="s">
        <v>259</v>
      </c>
      <c r="D300" s="62"/>
      <c r="E300" s="153">
        <v>10</v>
      </c>
      <c r="F300" s="62" t="s">
        <v>130</v>
      </c>
      <c r="G300" s="62">
        <v>33540</v>
      </c>
      <c r="H300" s="139">
        <f t="shared" si="10"/>
        <v>335400</v>
      </c>
      <c r="I300" s="140"/>
      <c r="J300" s="181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5"/>
      <c r="W300" s="155"/>
    </row>
    <row r="301" spans="1:23" s="156" customFormat="1" ht="25.5" x14ac:dyDescent="0.25">
      <c r="A301" s="113">
        <v>294</v>
      </c>
      <c r="B301" s="163" t="s">
        <v>75</v>
      </c>
      <c r="C301" s="158" t="s">
        <v>260</v>
      </c>
      <c r="D301" s="160" t="s">
        <v>541</v>
      </c>
      <c r="E301" s="159"/>
      <c r="F301" s="160"/>
      <c r="G301" s="160"/>
      <c r="H301" s="161">
        <f>SUM(H302:H304)</f>
        <v>3500000</v>
      </c>
      <c r="I301" s="165" t="s">
        <v>264</v>
      </c>
      <c r="J301" s="180">
        <v>1</v>
      </c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55"/>
      <c r="W301" s="155"/>
    </row>
    <row r="302" spans="1:23" s="156" customFormat="1" x14ac:dyDescent="0.25">
      <c r="A302" s="113">
        <v>295</v>
      </c>
      <c r="B302" s="204"/>
      <c r="C302" s="157" t="s">
        <v>261</v>
      </c>
      <c r="D302" s="62"/>
      <c r="E302" s="153">
        <v>22</v>
      </c>
      <c r="F302" s="62" t="s">
        <v>130</v>
      </c>
      <c r="G302" s="62">
        <v>48900</v>
      </c>
      <c r="H302" s="139">
        <f>G302*E302</f>
        <v>1075800</v>
      </c>
      <c r="I302" s="140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5"/>
      <c r="W302" s="155"/>
    </row>
    <row r="303" spans="1:23" s="156" customFormat="1" x14ac:dyDescent="0.25">
      <c r="A303" s="113">
        <v>296</v>
      </c>
      <c r="B303" s="204"/>
      <c r="C303" s="157" t="s">
        <v>262</v>
      </c>
      <c r="D303" s="62"/>
      <c r="E303" s="153">
        <v>55</v>
      </c>
      <c r="F303" s="62" t="s">
        <v>130</v>
      </c>
      <c r="G303" s="62">
        <v>35000</v>
      </c>
      <c r="H303" s="139">
        <f t="shared" ref="H303:H304" si="11">G303*E303</f>
        <v>1925000</v>
      </c>
      <c r="I303" s="140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5"/>
      <c r="W303" s="155"/>
    </row>
    <row r="304" spans="1:23" s="156" customFormat="1" x14ac:dyDescent="0.25">
      <c r="A304" s="113">
        <v>297</v>
      </c>
      <c r="B304" s="204"/>
      <c r="C304" s="157" t="s">
        <v>263</v>
      </c>
      <c r="D304" s="62"/>
      <c r="E304" s="153">
        <v>20</v>
      </c>
      <c r="F304" s="62" t="s">
        <v>130</v>
      </c>
      <c r="G304" s="62">
        <v>24960</v>
      </c>
      <c r="H304" s="139">
        <f t="shared" si="11"/>
        <v>499200</v>
      </c>
      <c r="I304" s="140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5"/>
      <c r="W304" s="155"/>
    </row>
    <row r="305" spans="1:23" s="156" customFormat="1" ht="25.5" x14ac:dyDescent="0.25">
      <c r="A305" s="113">
        <v>298</v>
      </c>
      <c r="B305" s="203" t="s">
        <v>75</v>
      </c>
      <c r="C305" s="173" t="s">
        <v>255</v>
      </c>
      <c r="D305" s="169"/>
      <c r="E305" s="168"/>
      <c r="F305" s="169"/>
      <c r="G305" s="169"/>
      <c r="H305" s="170">
        <f>H318+H321+H334+H346+H350+H362+H376+H306+H311</f>
        <v>18062000</v>
      </c>
      <c r="I305" s="172" t="s">
        <v>40</v>
      </c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55"/>
      <c r="W305" s="155"/>
    </row>
    <row r="306" spans="1:23" s="156" customFormat="1" ht="25.5" x14ac:dyDescent="0.25">
      <c r="A306" s="113">
        <v>299</v>
      </c>
      <c r="B306" s="163" t="s">
        <v>75</v>
      </c>
      <c r="C306" s="158" t="s">
        <v>539</v>
      </c>
      <c r="D306" s="160" t="s">
        <v>540</v>
      </c>
      <c r="E306" s="159"/>
      <c r="F306" s="160"/>
      <c r="G306" s="160"/>
      <c r="H306" s="161">
        <f>SUM(H307:H310)</f>
        <v>910000</v>
      </c>
      <c r="I306" s="165" t="s">
        <v>40</v>
      </c>
      <c r="J306" s="162"/>
      <c r="K306" s="162"/>
      <c r="L306" s="162"/>
      <c r="M306" s="162"/>
      <c r="N306" s="162"/>
      <c r="O306" s="162"/>
      <c r="P306" s="180">
        <v>1</v>
      </c>
      <c r="Q306" s="162"/>
      <c r="R306" s="162"/>
      <c r="S306" s="162"/>
      <c r="T306" s="162"/>
      <c r="U306" s="162"/>
      <c r="V306" s="155"/>
      <c r="W306" s="155"/>
    </row>
    <row r="307" spans="1:23" s="156" customFormat="1" x14ac:dyDescent="0.25">
      <c r="A307" s="113">
        <v>300</v>
      </c>
      <c r="B307" s="204"/>
      <c r="C307" s="157" t="s">
        <v>184</v>
      </c>
      <c r="D307" s="62"/>
      <c r="E307" s="153">
        <v>5</v>
      </c>
      <c r="F307" s="62" t="s">
        <v>497</v>
      </c>
      <c r="G307" s="62">
        <v>12220</v>
      </c>
      <c r="H307" s="139">
        <f>G307*E307</f>
        <v>61100</v>
      </c>
      <c r="I307" s="139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5"/>
      <c r="W307" s="155"/>
    </row>
    <row r="308" spans="1:23" s="156" customFormat="1" x14ac:dyDescent="0.25">
      <c r="A308" s="113">
        <v>301</v>
      </c>
      <c r="B308" s="204"/>
      <c r="C308" s="157" t="s">
        <v>278</v>
      </c>
      <c r="D308" s="62"/>
      <c r="E308" s="153">
        <v>13</v>
      </c>
      <c r="F308" s="62" t="s">
        <v>497</v>
      </c>
      <c r="G308" s="62">
        <v>6000</v>
      </c>
      <c r="H308" s="139">
        <f t="shared" ref="H308:H310" si="12">G308*E308</f>
        <v>78000</v>
      </c>
      <c r="I308" s="139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5"/>
      <c r="W308" s="155"/>
    </row>
    <row r="309" spans="1:23" s="156" customFormat="1" x14ac:dyDescent="0.25">
      <c r="A309" s="113">
        <v>302</v>
      </c>
      <c r="B309" s="204"/>
      <c r="C309" s="157" t="s">
        <v>464</v>
      </c>
      <c r="D309" s="62"/>
      <c r="E309" s="153">
        <v>13</v>
      </c>
      <c r="F309" s="62" t="s">
        <v>497</v>
      </c>
      <c r="G309" s="62">
        <v>49800</v>
      </c>
      <c r="H309" s="139">
        <f t="shared" si="12"/>
        <v>647400</v>
      </c>
      <c r="I309" s="139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5"/>
      <c r="W309" s="155"/>
    </row>
    <row r="310" spans="1:23" s="156" customFormat="1" x14ac:dyDescent="0.25">
      <c r="A310" s="113">
        <v>303</v>
      </c>
      <c r="B310" s="204"/>
      <c r="C310" s="157" t="s">
        <v>498</v>
      </c>
      <c r="D310" s="62"/>
      <c r="E310" s="153">
        <v>13</v>
      </c>
      <c r="F310" s="62" t="s">
        <v>497</v>
      </c>
      <c r="G310" s="62">
        <v>9500</v>
      </c>
      <c r="H310" s="139">
        <f t="shared" si="12"/>
        <v>123500</v>
      </c>
      <c r="I310" s="139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5"/>
      <c r="W310" s="155"/>
    </row>
    <row r="311" spans="1:23" s="156" customFormat="1" ht="25.5" x14ac:dyDescent="0.25">
      <c r="A311" s="113">
        <v>304</v>
      </c>
      <c r="B311" s="163" t="s">
        <v>75</v>
      </c>
      <c r="C311" s="158" t="s">
        <v>558</v>
      </c>
      <c r="D311" s="160" t="s">
        <v>540</v>
      </c>
      <c r="E311" s="159"/>
      <c r="F311" s="160"/>
      <c r="G311" s="160"/>
      <c r="H311" s="161">
        <f>SUM(H312:H317)</f>
        <v>910000</v>
      </c>
      <c r="I311" s="165" t="s">
        <v>40</v>
      </c>
      <c r="J311" s="162"/>
      <c r="K311" s="162"/>
      <c r="L311" s="162"/>
      <c r="M311" s="180">
        <v>1</v>
      </c>
      <c r="N311" s="162"/>
      <c r="O311" s="162"/>
      <c r="P311" s="162"/>
      <c r="Q311" s="162"/>
      <c r="R311" s="162"/>
      <c r="S311" s="162"/>
      <c r="T311" s="162"/>
      <c r="U311" s="162"/>
      <c r="V311" s="155"/>
      <c r="W311" s="155"/>
    </row>
    <row r="312" spans="1:23" s="156" customFormat="1" x14ac:dyDescent="0.25">
      <c r="A312" s="113">
        <v>305</v>
      </c>
      <c r="B312" s="204"/>
      <c r="C312" s="157" t="s">
        <v>258</v>
      </c>
      <c r="D312" s="62"/>
      <c r="E312" s="153">
        <v>10</v>
      </c>
      <c r="F312" s="62" t="s">
        <v>130</v>
      </c>
      <c r="G312" s="62">
        <v>49750</v>
      </c>
      <c r="H312" s="139">
        <f>G312*E312</f>
        <v>497500</v>
      </c>
      <c r="I312" s="139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5"/>
      <c r="W312" s="155"/>
    </row>
    <row r="313" spans="1:23" s="156" customFormat="1" x14ac:dyDescent="0.25">
      <c r="A313" s="113">
        <v>306</v>
      </c>
      <c r="B313" s="204"/>
      <c r="C313" s="157" t="s">
        <v>550</v>
      </c>
      <c r="D313" s="62"/>
      <c r="E313" s="153">
        <v>3</v>
      </c>
      <c r="F313" s="62" t="s">
        <v>129</v>
      </c>
      <c r="G313" s="62">
        <v>43050</v>
      </c>
      <c r="H313" s="139">
        <f t="shared" ref="H313:H317" si="13">G313*E313</f>
        <v>129150</v>
      </c>
      <c r="I313" s="139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5"/>
      <c r="W313" s="155"/>
    </row>
    <row r="314" spans="1:23" s="156" customFormat="1" x14ac:dyDescent="0.25">
      <c r="A314" s="113">
        <v>307</v>
      </c>
      <c r="B314" s="204"/>
      <c r="C314" s="157" t="s">
        <v>551</v>
      </c>
      <c r="D314" s="62"/>
      <c r="E314" s="153">
        <v>2</v>
      </c>
      <c r="F314" s="62" t="s">
        <v>129</v>
      </c>
      <c r="G314" s="62">
        <v>7000</v>
      </c>
      <c r="H314" s="139">
        <f t="shared" si="13"/>
        <v>14000</v>
      </c>
      <c r="I314" s="139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5"/>
      <c r="W314" s="155"/>
    </row>
    <row r="315" spans="1:23" s="156" customFormat="1" x14ac:dyDescent="0.25">
      <c r="A315" s="113">
        <v>308</v>
      </c>
      <c r="B315" s="204"/>
      <c r="C315" s="157" t="s">
        <v>552</v>
      </c>
      <c r="D315" s="62"/>
      <c r="E315" s="153">
        <v>4</v>
      </c>
      <c r="F315" s="62" t="s">
        <v>129</v>
      </c>
      <c r="G315" s="62">
        <v>49500</v>
      </c>
      <c r="H315" s="139">
        <f t="shared" si="13"/>
        <v>198000</v>
      </c>
      <c r="I315" s="139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5"/>
      <c r="W315" s="155"/>
    </row>
    <row r="316" spans="1:23" s="156" customFormat="1" x14ac:dyDescent="0.25">
      <c r="A316" s="113">
        <v>309</v>
      </c>
      <c r="B316" s="204"/>
      <c r="C316" s="157" t="s">
        <v>553</v>
      </c>
      <c r="D316" s="62"/>
      <c r="E316" s="153">
        <v>4</v>
      </c>
      <c r="F316" s="62" t="s">
        <v>129</v>
      </c>
      <c r="G316" s="62">
        <v>12500</v>
      </c>
      <c r="H316" s="139">
        <f t="shared" si="13"/>
        <v>50000</v>
      </c>
      <c r="I316" s="139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5"/>
      <c r="W316" s="155"/>
    </row>
    <row r="317" spans="1:23" s="156" customFormat="1" x14ac:dyDescent="0.25">
      <c r="A317" s="113">
        <v>310</v>
      </c>
      <c r="B317" s="204"/>
      <c r="C317" s="157" t="s">
        <v>554</v>
      </c>
      <c r="D317" s="62"/>
      <c r="E317" s="153">
        <v>1</v>
      </c>
      <c r="F317" s="62" t="s">
        <v>131</v>
      </c>
      <c r="G317" s="62">
        <v>21350</v>
      </c>
      <c r="H317" s="139">
        <f t="shared" si="13"/>
        <v>21350</v>
      </c>
      <c r="I317" s="139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5"/>
      <c r="W317" s="155"/>
    </row>
    <row r="318" spans="1:23" s="156" customFormat="1" ht="25.5" x14ac:dyDescent="0.25">
      <c r="A318" s="113">
        <v>311</v>
      </c>
      <c r="B318" s="163" t="s">
        <v>75</v>
      </c>
      <c r="C318" s="158" t="s">
        <v>555</v>
      </c>
      <c r="D318" s="160" t="s">
        <v>541</v>
      </c>
      <c r="E318" s="159"/>
      <c r="F318" s="160"/>
      <c r="G318" s="160"/>
      <c r="H318" s="161">
        <f>SUM(H319:H320)</f>
        <v>70000</v>
      </c>
      <c r="I318" s="165" t="s">
        <v>40</v>
      </c>
      <c r="J318" s="162"/>
      <c r="K318" s="162"/>
      <c r="L318" s="162"/>
      <c r="M318" s="180">
        <v>1</v>
      </c>
      <c r="N318" s="162"/>
      <c r="O318" s="162"/>
      <c r="P318" s="162"/>
      <c r="Q318" s="162"/>
      <c r="R318" s="162"/>
      <c r="S318" s="162"/>
      <c r="T318" s="162"/>
      <c r="U318" s="162"/>
      <c r="V318" s="155"/>
      <c r="W318" s="155"/>
    </row>
    <row r="319" spans="1:23" s="156" customFormat="1" x14ac:dyDescent="0.25">
      <c r="A319" s="113">
        <v>312</v>
      </c>
      <c r="B319" s="204"/>
      <c r="C319" s="157" t="s">
        <v>265</v>
      </c>
      <c r="D319" s="62"/>
      <c r="E319" s="153">
        <v>10</v>
      </c>
      <c r="F319" s="62" t="s">
        <v>129</v>
      </c>
      <c r="G319" s="62">
        <v>6800</v>
      </c>
      <c r="H319" s="139">
        <f>G319*E319</f>
        <v>68000</v>
      </c>
      <c r="I319" s="166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5"/>
      <c r="W319" s="155"/>
    </row>
    <row r="320" spans="1:23" s="156" customFormat="1" x14ac:dyDescent="0.25">
      <c r="A320" s="113">
        <v>313</v>
      </c>
      <c r="B320" s="204"/>
      <c r="C320" s="157" t="s">
        <v>266</v>
      </c>
      <c r="D320" s="62"/>
      <c r="E320" s="153">
        <v>2</v>
      </c>
      <c r="F320" s="62" t="s">
        <v>129</v>
      </c>
      <c r="G320" s="62">
        <v>1000</v>
      </c>
      <c r="H320" s="139">
        <f>G320*E320</f>
        <v>2000</v>
      </c>
      <c r="I320" s="166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5"/>
      <c r="W320" s="155"/>
    </row>
    <row r="321" spans="1:23" s="156" customFormat="1" ht="25.5" x14ac:dyDescent="0.25">
      <c r="A321" s="113">
        <v>314</v>
      </c>
      <c r="B321" s="163" t="s">
        <v>75</v>
      </c>
      <c r="C321" s="158" t="s">
        <v>267</v>
      </c>
      <c r="D321" s="160" t="s">
        <v>541</v>
      </c>
      <c r="E321" s="159">
        <v>4</v>
      </c>
      <c r="F321" s="160"/>
      <c r="G321" s="160">
        <f>SUM(H322:H333)</f>
        <v>360000</v>
      </c>
      <c r="H321" s="161">
        <f>G321*E321</f>
        <v>1440000</v>
      </c>
      <c r="I321" s="165" t="s">
        <v>40</v>
      </c>
      <c r="J321" s="180"/>
      <c r="K321" s="180">
        <v>1</v>
      </c>
      <c r="L321" s="180"/>
      <c r="M321" s="180"/>
      <c r="N321" s="180">
        <v>1</v>
      </c>
      <c r="O321" s="180"/>
      <c r="P321" s="180"/>
      <c r="Q321" s="180">
        <v>1</v>
      </c>
      <c r="R321" s="180"/>
      <c r="S321" s="180">
        <v>1</v>
      </c>
      <c r="T321" s="180"/>
      <c r="U321" s="162"/>
      <c r="V321" s="155"/>
      <c r="W321" s="155"/>
    </row>
    <row r="322" spans="1:23" s="156" customFormat="1" x14ac:dyDescent="0.25">
      <c r="A322" s="113">
        <v>315</v>
      </c>
      <c r="B322" s="204"/>
      <c r="C322" s="157" t="s">
        <v>268</v>
      </c>
      <c r="D322" s="62"/>
      <c r="E322" s="153">
        <v>1</v>
      </c>
      <c r="F322" s="62" t="s">
        <v>131</v>
      </c>
      <c r="G322" s="62">
        <v>33041</v>
      </c>
      <c r="H322" s="139">
        <f>G322*E322</f>
        <v>33041</v>
      </c>
      <c r="I322" s="140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54"/>
      <c r="V322" s="155"/>
      <c r="W322" s="155"/>
    </row>
    <row r="323" spans="1:23" s="156" customFormat="1" x14ac:dyDescent="0.25">
      <c r="A323" s="113">
        <v>316</v>
      </c>
      <c r="B323" s="204"/>
      <c r="C323" s="157" t="s">
        <v>269</v>
      </c>
      <c r="D323" s="62"/>
      <c r="E323" s="153">
        <v>2</v>
      </c>
      <c r="F323" s="62" t="s">
        <v>131</v>
      </c>
      <c r="G323" s="62">
        <v>30500</v>
      </c>
      <c r="H323" s="139">
        <f t="shared" ref="H323:H333" si="14">G323*E323</f>
        <v>61000</v>
      </c>
      <c r="I323" s="140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5"/>
      <c r="W323" s="155"/>
    </row>
    <row r="324" spans="1:23" s="156" customFormat="1" x14ac:dyDescent="0.25">
      <c r="A324" s="113">
        <v>317</v>
      </c>
      <c r="B324" s="204"/>
      <c r="C324" s="157" t="s">
        <v>270</v>
      </c>
      <c r="D324" s="62"/>
      <c r="E324" s="153">
        <v>1</v>
      </c>
      <c r="F324" s="62" t="s">
        <v>129</v>
      </c>
      <c r="G324" s="62">
        <v>1400</v>
      </c>
      <c r="H324" s="139">
        <f t="shared" si="14"/>
        <v>1400</v>
      </c>
      <c r="I324" s="140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5"/>
      <c r="W324" s="155"/>
    </row>
    <row r="325" spans="1:23" s="156" customFormat="1" x14ac:dyDescent="0.25">
      <c r="A325" s="113">
        <v>318</v>
      </c>
      <c r="B325" s="204"/>
      <c r="C325" s="157" t="s">
        <v>271</v>
      </c>
      <c r="D325" s="62"/>
      <c r="E325" s="153">
        <v>2</v>
      </c>
      <c r="F325" s="62" t="s">
        <v>129</v>
      </c>
      <c r="G325" s="62">
        <v>8256</v>
      </c>
      <c r="H325" s="139">
        <f t="shared" si="14"/>
        <v>16512</v>
      </c>
      <c r="I325" s="140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5"/>
      <c r="W325" s="155"/>
    </row>
    <row r="326" spans="1:23" s="156" customFormat="1" x14ac:dyDescent="0.25">
      <c r="A326" s="113">
        <v>319</v>
      </c>
      <c r="B326" s="204"/>
      <c r="C326" s="157" t="s">
        <v>272</v>
      </c>
      <c r="D326" s="62"/>
      <c r="E326" s="153">
        <v>4</v>
      </c>
      <c r="F326" s="62" t="s">
        <v>129</v>
      </c>
      <c r="G326" s="62">
        <v>207</v>
      </c>
      <c r="H326" s="139">
        <f t="shared" si="14"/>
        <v>828</v>
      </c>
      <c r="I326" s="140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5"/>
      <c r="W326" s="155"/>
    </row>
    <row r="327" spans="1:23" s="156" customFormat="1" x14ac:dyDescent="0.25">
      <c r="A327" s="113">
        <v>320</v>
      </c>
      <c r="B327" s="204"/>
      <c r="C327" s="157" t="s">
        <v>273</v>
      </c>
      <c r="D327" s="62"/>
      <c r="E327" s="153">
        <v>4</v>
      </c>
      <c r="F327" s="62" t="s">
        <v>129</v>
      </c>
      <c r="G327" s="62">
        <v>207</v>
      </c>
      <c r="H327" s="139">
        <f t="shared" si="14"/>
        <v>828</v>
      </c>
      <c r="I327" s="140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5"/>
      <c r="W327" s="155"/>
    </row>
    <row r="328" spans="1:23" s="156" customFormat="1" x14ac:dyDescent="0.25">
      <c r="A328" s="113">
        <v>321</v>
      </c>
      <c r="B328" s="204"/>
      <c r="C328" s="157" t="s">
        <v>274</v>
      </c>
      <c r="D328" s="62"/>
      <c r="E328" s="153">
        <v>2</v>
      </c>
      <c r="F328" s="62" t="s">
        <v>129</v>
      </c>
      <c r="G328" s="62">
        <v>5668</v>
      </c>
      <c r="H328" s="139">
        <f t="shared" si="14"/>
        <v>11336</v>
      </c>
      <c r="I328" s="140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5"/>
      <c r="W328" s="155"/>
    </row>
    <row r="329" spans="1:23" s="156" customFormat="1" x14ac:dyDescent="0.25">
      <c r="A329" s="113">
        <v>322</v>
      </c>
      <c r="B329" s="204"/>
      <c r="C329" s="157" t="s">
        <v>275</v>
      </c>
      <c r="D329" s="62"/>
      <c r="E329" s="153">
        <v>12</v>
      </c>
      <c r="F329" s="62" t="s">
        <v>129</v>
      </c>
      <c r="G329" s="62">
        <v>8505</v>
      </c>
      <c r="H329" s="139">
        <f t="shared" si="14"/>
        <v>102060</v>
      </c>
      <c r="I329" s="140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5"/>
      <c r="W329" s="155"/>
    </row>
    <row r="330" spans="1:23" s="156" customFormat="1" x14ac:dyDescent="0.25">
      <c r="A330" s="113">
        <v>323</v>
      </c>
      <c r="B330" s="204"/>
      <c r="C330" s="157" t="s">
        <v>276</v>
      </c>
      <c r="D330" s="62"/>
      <c r="E330" s="153">
        <v>2</v>
      </c>
      <c r="F330" s="62" t="s">
        <v>129</v>
      </c>
      <c r="G330" s="62">
        <v>24600</v>
      </c>
      <c r="H330" s="139">
        <f t="shared" si="14"/>
        <v>49200</v>
      </c>
      <c r="I330" s="140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5"/>
      <c r="W330" s="155"/>
    </row>
    <row r="331" spans="1:23" s="156" customFormat="1" x14ac:dyDescent="0.25">
      <c r="A331" s="113">
        <v>324</v>
      </c>
      <c r="B331" s="204"/>
      <c r="C331" s="157" t="s">
        <v>277</v>
      </c>
      <c r="D331" s="62"/>
      <c r="E331" s="153">
        <v>1</v>
      </c>
      <c r="F331" s="62" t="s">
        <v>130</v>
      </c>
      <c r="G331" s="62">
        <v>49800</v>
      </c>
      <c r="H331" s="139">
        <f t="shared" si="14"/>
        <v>49800</v>
      </c>
      <c r="I331" s="140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5"/>
      <c r="W331" s="155"/>
    </row>
    <row r="332" spans="1:23" s="156" customFormat="1" x14ac:dyDescent="0.25">
      <c r="A332" s="113">
        <v>325</v>
      </c>
      <c r="B332" s="204"/>
      <c r="C332" s="157" t="s">
        <v>184</v>
      </c>
      <c r="D332" s="62"/>
      <c r="E332" s="153">
        <v>2</v>
      </c>
      <c r="F332" s="62" t="s">
        <v>131</v>
      </c>
      <c r="G332" s="62">
        <v>10000</v>
      </c>
      <c r="H332" s="139">
        <f t="shared" si="14"/>
        <v>20000</v>
      </c>
      <c r="I332" s="140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5"/>
      <c r="W332" s="155"/>
    </row>
    <row r="333" spans="1:23" s="156" customFormat="1" x14ac:dyDescent="0.25">
      <c r="A333" s="113">
        <v>326</v>
      </c>
      <c r="B333" s="204"/>
      <c r="C333" s="157" t="s">
        <v>278</v>
      </c>
      <c r="D333" s="62"/>
      <c r="E333" s="153">
        <v>1</v>
      </c>
      <c r="F333" s="62" t="s">
        <v>131</v>
      </c>
      <c r="G333" s="62">
        <v>13995</v>
      </c>
      <c r="H333" s="139">
        <f t="shared" si="14"/>
        <v>13995</v>
      </c>
      <c r="I333" s="140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5"/>
      <c r="W333" s="155"/>
    </row>
    <row r="334" spans="1:23" s="156" customFormat="1" x14ac:dyDescent="0.25">
      <c r="A334" s="113">
        <v>327</v>
      </c>
      <c r="B334" s="163" t="s">
        <v>75</v>
      </c>
      <c r="C334" s="164" t="s">
        <v>279</v>
      </c>
      <c r="D334" s="160" t="s">
        <v>541</v>
      </c>
      <c r="E334" s="159">
        <v>4</v>
      </c>
      <c r="F334" s="160"/>
      <c r="G334" s="160">
        <f>SUM(H335:H345)</f>
        <v>835000</v>
      </c>
      <c r="H334" s="161">
        <f>G334*E334</f>
        <v>3340000</v>
      </c>
      <c r="I334" s="165" t="s">
        <v>40</v>
      </c>
      <c r="J334" s="162"/>
      <c r="K334" s="180">
        <v>1</v>
      </c>
      <c r="L334" s="180"/>
      <c r="M334" s="180"/>
      <c r="N334" s="180">
        <v>1</v>
      </c>
      <c r="O334" s="180"/>
      <c r="P334" s="180"/>
      <c r="Q334" s="180">
        <v>1</v>
      </c>
      <c r="R334" s="180"/>
      <c r="S334" s="180">
        <v>1</v>
      </c>
      <c r="T334" s="162"/>
      <c r="U334" s="162"/>
      <c r="V334" s="155"/>
      <c r="W334" s="155"/>
    </row>
    <row r="335" spans="1:23" s="156" customFormat="1" x14ac:dyDescent="0.25">
      <c r="A335" s="113">
        <v>328</v>
      </c>
      <c r="B335" s="204"/>
      <c r="C335" s="157" t="s">
        <v>280</v>
      </c>
      <c r="D335" s="62"/>
      <c r="E335" s="153">
        <v>3</v>
      </c>
      <c r="F335" s="62" t="s">
        <v>129</v>
      </c>
      <c r="G335" s="62">
        <v>35800</v>
      </c>
      <c r="H335" s="139">
        <f>G335*E335</f>
        <v>107400</v>
      </c>
      <c r="I335" s="139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5"/>
      <c r="W335" s="155"/>
    </row>
    <row r="336" spans="1:23" s="156" customFormat="1" x14ac:dyDescent="0.25">
      <c r="A336" s="113">
        <v>329</v>
      </c>
      <c r="B336" s="204"/>
      <c r="C336" s="157" t="s">
        <v>281</v>
      </c>
      <c r="D336" s="62"/>
      <c r="E336" s="153">
        <v>3</v>
      </c>
      <c r="F336" s="62" t="s">
        <v>129</v>
      </c>
      <c r="G336" s="62">
        <v>49550</v>
      </c>
      <c r="H336" s="139">
        <f t="shared" ref="H336:H345" si="15">G336*E336</f>
        <v>148650</v>
      </c>
      <c r="I336" s="139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5"/>
      <c r="W336" s="155"/>
    </row>
    <row r="337" spans="1:23" s="156" customFormat="1" x14ac:dyDescent="0.25">
      <c r="A337" s="113">
        <v>330</v>
      </c>
      <c r="B337" s="204"/>
      <c r="C337" s="157" t="s">
        <v>282</v>
      </c>
      <c r="D337" s="62"/>
      <c r="E337" s="153">
        <v>3</v>
      </c>
      <c r="F337" s="62" t="s">
        <v>129</v>
      </c>
      <c r="G337" s="62">
        <v>3815</v>
      </c>
      <c r="H337" s="139">
        <f t="shared" si="15"/>
        <v>11445</v>
      </c>
      <c r="I337" s="139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5"/>
      <c r="W337" s="155"/>
    </row>
    <row r="338" spans="1:23" s="156" customFormat="1" x14ac:dyDescent="0.25">
      <c r="A338" s="113">
        <v>331</v>
      </c>
      <c r="B338" s="204"/>
      <c r="C338" s="157" t="s">
        <v>283</v>
      </c>
      <c r="D338" s="62"/>
      <c r="E338" s="153">
        <v>1</v>
      </c>
      <c r="F338" s="62" t="s">
        <v>131</v>
      </c>
      <c r="G338" s="62">
        <v>25800</v>
      </c>
      <c r="H338" s="139">
        <f t="shared" si="15"/>
        <v>25800</v>
      </c>
      <c r="I338" s="140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5"/>
      <c r="W338" s="155"/>
    </row>
    <row r="339" spans="1:23" s="156" customFormat="1" x14ac:dyDescent="0.25">
      <c r="A339" s="113">
        <v>332</v>
      </c>
      <c r="B339" s="204"/>
      <c r="C339" s="157" t="s">
        <v>284</v>
      </c>
      <c r="D339" s="62"/>
      <c r="E339" s="153">
        <v>3</v>
      </c>
      <c r="F339" s="62" t="s">
        <v>129</v>
      </c>
      <c r="G339" s="62">
        <v>32050</v>
      </c>
      <c r="H339" s="139">
        <f t="shared" si="15"/>
        <v>96150</v>
      </c>
      <c r="I339" s="140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5"/>
      <c r="W339" s="155"/>
    </row>
    <row r="340" spans="1:23" s="156" customFormat="1" x14ac:dyDescent="0.25">
      <c r="A340" s="113">
        <v>333</v>
      </c>
      <c r="B340" s="204"/>
      <c r="C340" s="157" t="s">
        <v>285</v>
      </c>
      <c r="D340" s="62"/>
      <c r="E340" s="153">
        <v>3</v>
      </c>
      <c r="F340" s="62" t="s">
        <v>130</v>
      </c>
      <c r="G340" s="62">
        <v>25600</v>
      </c>
      <c r="H340" s="139">
        <f t="shared" si="15"/>
        <v>76800</v>
      </c>
      <c r="I340" s="140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5"/>
      <c r="W340" s="155"/>
    </row>
    <row r="341" spans="1:23" s="156" customFormat="1" x14ac:dyDescent="0.25">
      <c r="A341" s="113">
        <v>334</v>
      </c>
      <c r="B341" s="204"/>
      <c r="C341" s="157" t="s">
        <v>286</v>
      </c>
      <c r="D341" s="62"/>
      <c r="E341" s="153">
        <v>3</v>
      </c>
      <c r="F341" s="62" t="s">
        <v>129</v>
      </c>
      <c r="G341" s="62">
        <v>24600</v>
      </c>
      <c r="H341" s="139">
        <f t="shared" si="15"/>
        <v>73800</v>
      </c>
      <c r="I341" s="140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5"/>
      <c r="W341" s="155"/>
    </row>
    <row r="342" spans="1:23" s="156" customFormat="1" x14ac:dyDescent="0.25">
      <c r="A342" s="113">
        <v>335</v>
      </c>
      <c r="B342" s="204"/>
      <c r="C342" s="157" t="s">
        <v>287</v>
      </c>
      <c r="D342" s="62"/>
      <c r="E342" s="153">
        <v>1</v>
      </c>
      <c r="F342" s="62" t="s">
        <v>131</v>
      </c>
      <c r="G342" s="62">
        <v>11000</v>
      </c>
      <c r="H342" s="139">
        <f t="shared" si="15"/>
        <v>11000</v>
      </c>
      <c r="I342" s="140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5"/>
      <c r="W342" s="155"/>
    </row>
    <row r="343" spans="1:23" s="156" customFormat="1" x14ac:dyDescent="0.25">
      <c r="A343" s="113">
        <v>336</v>
      </c>
      <c r="B343" s="204"/>
      <c r="C343" s="157" t="s">
        <v>288</v>
      </c>
      <c r="D343" s="62"/>
      <c r="E343" s="153">
        <v>4</v>
      </c>
      <c r="F343" s="62" t="s">
        <v>129</v>
      </c>
      <c r="G343" s="62">
        <v>46716.25</v>
      </c>
      <c r="H343" s="139">
        <f t="shared" si="15"/>
        <v>186865</v>
      </c>
      <c r="I343" s="140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5"/>
      <c r="W343" s="155"/>
    </row>
    <row r="344" spans="1:23" s="156" customFormat="1" x14ac:dyDescent="0.25">
      <c r="A344" s="113">
        <v>337</v>
      </c>
      <c r="B344" s="204"/>
      <c r="C344" s="157" t="s">
        <v>289</v>
      </c>
      <c r="D344" s="62"/>
      <c r="E344" s="153">
        <v>6</v>
      </c>
      <c r="F344" s="62" t="s">
        <v>129</v>
      </c>
      <c r="G344" s="62">
        <v>13995</v>
      </c>
      <c r="H344" s="139">
        <f t="shared" si="15"/>
        <v>83970</v>
      </c>
      <c r="I344" s="140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5"/>
      <c r="W344" s="155"/>
    </row>
    <row r="345" spans="1:23" s="156" customFormat="1" x14ac:dyDescent="0.25">
      <c r="A345" s="113">
        <v>338</v>
      </c>
      <c r="B345" s="204"/>
      <c r="C345" s="157" t="s">
        <v>290</v>
      </c>
      <c r="D345" s="62"/>
      <c r="E345" s="153">
        <v>8</v>
      </c>
      <c r="F345" s="62" t="s">
        <v>129</v>
      </c>
      <c r="G345" s="62">
        <v>1640</v>
      </c>
      <c r="H345" s="139">
        <f t="shared" si="15"/>
        <v>13120</v>
      </c>
      <c r="I345" s="140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5"/>
      <c r="W345" s="155"/>
    </row>
    <row r="346" spans="1:23" s="156" customFormat="1" ht="25.5" x14ac:dyDescent="0.25">
      <c r="A346" s="113">
        <v>339</v>
      </c>
      <c r="B346" s="163" t="s">
        <v>75</v>
      </c>
      <c r="C346" s="158" t="s">
        <v>297</v>
      </c>
      <c r="D346" s="160" t="s">
        <v>541</v>
      </c>
      <c r="E346" s="159">
        <v>2</v>
      </c>
      <c r="F346" s="160"/>
      <c r="G346" s="160">
        <f>SUM(H347:H349)</f>
        <v>500000</v>
      </c>
      <c r="H346" s="161">
        <f>G346*E346</f>
        <v>1000000</v>
      </c>
      <c r="I346" s="165" t="s">
        <v>40</v>
      </c>
      <c r="J346" s="162"/>
      <c r="K346" s="162"/>
      <c r="L346" s="180"/>
      <c r="M346" s="180">
        <v>1</v>
      </c>
      <c r="N346" s="180"/>
      <c r="O346" s="180"/>
      <c r="P346" s="180">
        <v>1</v>
      </c>
      <c r="Q346" s="180"/>
      <c r="R346" s="162"/>
      <c r="S346" s="162"/>
      <c r="T346" s="162"/>
      <c r="U346" s="162"/>
      <c r="V346" s="155"/>
      <c r="W346" s="155"/>
    </row>
    <row r="347" spans="1:23" s="156" customFormat="1" x14ac:dyDescent="0.25">
      <c r="A347" s="113">
        <v>340</v>
      </c>
      <c r="B347" s="204"/>
      <c r="C347" s="157" t="s">
        <v>298</v>
      </c>
      <c r="D347" s="62"/>
      <c r="E347" s="153">
        <v>6</v>
      </c>
      <c r="F347" s="62" t="s">
        <v>147</v>
      </c>
      <c r="G347" s="62">
        <v>45350</v>
      </c>
      <c r="H347" s="139">
        <f>G347*E347</f>
        <v>272100</v>
      </c>
      <c r="I347" s="166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5"/>
      <c r="W347" s="155"/>
    </row>
    <row r="348" spans="1:23" s="156" customFormat="1" x14ac:dyDescent="0.25">
      <c r="A348" s="113">
        <v>341</v>
      </c>
      <c r="B348" s="204"/>
      <c r="C348" s="157" t="s">
        <v>299</v>
      </c>
      <c r="D348" s="62"/>
      <c r="E348" s="153">
        <v>6</v>
      </c>
      <c r="F348" s="62" t="s">
        <v>301</v>
      </c>
      <c r="G348" s="62">
        <v>34150</v>
      </c>
      <c r="H348" s="139">
        <f t="shared" ref="H348:H349" si="16">G348*E348</f>
        <v>204900</v>
      </c>
      <c r="I348" s="166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5"/>
      <c r="W348" s="155"/>
    </row>
    <row r="349" spans="1:23" s="156" customFormat="1" x14ac:dyDescent="0.25">
      <c r="A349" s="113">
        <v>342</v>
      </c>
      <c r="B349" s="204"/>
      <c r="C349" s="157" t="s">
        <v>300</v>
      </c>
      <c r="D349" s="62"/>
      <c r="E349" s="153">
        <v>10</v>
      </c>
      <c r="F349" s="62" t="s">
        <v>129</v>
      </c>
      <c r="G349" s="62">
        <v>2300</v>
      </c>
      <c r="H349" s="139">
        <f t="shared" si="16"/>
        <v>23000</v>
      </c>
      <c r="I349" s="166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5"/>
      <c r="W349" s="155"/>
    </row>
    <row r="350" spans="1:23" s="156" customFormat="1" x14ac:dyDescent="0.25">
      <c r="A350" s="113">
        <v>343</v>
      </c>
      <c r="B350" s="163" t="s">
        <v>75</v>
      </c>
      <c r="C350" s="164" t="s">
        <v>302</v>
      </c>
      <c r="D350" s="160" t="s">
        <v>542</v>
      </c>
      <c r="E350" s="159"/>
      <c r="F350" s="160"/>
      <c r="G350" s="160"/>
      <c r="H350" s="161">
        <f>SUM(H351:H361)</f>
        <v>964000</v>
      </c>
      <c r="I350" s="165" t="s">
        <v>40</v>
      </c>
      <c r="J350" s="162"/>
      <c r="K350" s="162"/>
      <c r="L350" s="180">
        <v>1</v>
      </c>
      <c r="M350" s="162"/>
      <c r="N350" s="162"/>
      <c r="O350" s="162"/>
      <c r="P350" s="162"/>
      <c r="Q350" s="162"/>
      <c r="R350" s="162"/>
      <c r="S350" s="162"/>
      <c r="T350" s="162"/>
      <c r="U350" s="162"/>
      <c r="V350" s="155"/>
      <c r="W350" s="155"/>
    </row>
    <row r="351" spans="1:23" s="156" customFormat="1" x14ac:dyDescent="0.25">
      <c r="A351" s="113">
        <v>344</v>
      </c>
      <c r="B351" s="204"/>
      <c r="C351" s="157" t="s">
        <v>288</v>
      </c>
      <c r="D351" s="62"/>
      <c r="E351" s="153">
        <v>5</v>
      </c>
      <c r="F351" s="62" t="s">
        <v>129</v>
      </c>
      <c r="G351" s="62">
        <v>43809.4</v>
      </c>
      <c r="H351" s="139">
        <f>G351*E351</f>
        <v>219047</v>
      </c>
      <c r="I351" s="166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5"/>
      <c r="W351" s="155"/>
    </row>
    <row r="352" spans="1:23" s="156" customFormat="1" x14ac:dyDescent="0.25">
      <c r="A352" s="113">
        <v>345</v>
      </c>
      <c r="B352" s="204"/>
      <c r="C352" s="157" t="s">
        <v>280</v>
      </c>
      <c r="D352" s="62"/>
      <c r="E352" s="153">
        <v>2</v>
      </c>
      <c r="F352" s="62" t="s">
        <v>129</v>
      </c>
      <c r="G352" s="62">
        <v>40500</v>
      </c>
      <c r="H352" s="139">
        <f t="shared" ref="H352:H361" si="17">G352*E352</f>
        <v>81000</v>
      </c>
      <c r="I352" s="166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5"/>
      <c r="W352" s="155"/>
    </row>
    <row r="353" spans="1:23" s="156" customFormat="1" x14ac:dyDescent="0.25">
      <c r="A353" s="113">
        <v>346</v>
      </c>
      <c r="B353" s="204"/>
      <c r="C353" s="157" t="s">
        <v>303</v>
      </c>
      <c r="D353" s="62"/>
      <c r="E353" s="153">
        <v>4</v>
      </c>
      <c r="F353" s="62" t="s">
        <v>129</v>
      </c>
      <c r="G353" s="62">
        <v>49550</v>
      </c>
      <c r="H353" s="139">
        <f t="shared" si="17"/>
        <v>198200</v>
      </c>
      <c r="I353" s="166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5"/>
      <c r="W353" s="155"/>
    </row>
    <row r="354" spans="1:23" s="156" customFormat="1" x14ac:dyDescent="0.25">
      <c r="A354" s="113">
        <v>347</v>
      </c>
      <c r="B354" s="204"/>
      <c r="C354" s="157" t="s">
        <v>282</v>
      </c>
      <c r="D354" s="62"/>
      <c r="E354" s="153">
        <v>4</v>
      </c>
      <c r="F354" s="62" t="s">
        <v>129</v>
      </c>
      <c r="G354" s="62">
        <v>3815</v>
      </c>
      <c r="H354" s="139">
        <f t="shared" si="17"/>
        <v>15260</v>
      </c>
      <c r="I354" s="166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5"/>
      <c r="W354" s="155"/>
    </row>
    <row r="355" spans="1:23" s="156" customFormat="1" x14ac:dyDescent="0.25">
      <c r="A355" s="113">
        <v>348</v>
      </c>
      <c r="B355" s="204"/>
      <c r="C355" s="157" t="s">
        <v>283</v>
      </c>
      <c r="D355" s="62"/>
      <c r="E355" s="153">
        <v>1</v>
      </c>
      <c r="F355" s="62" t="s">
        <v>131</v>
      </c>
      <c r="G355" s="62">
        <v>25800</v>
      </c>
      <c r="H355" s="139">
        <f t="shared" si="17"/>
        <v>25800</v>
      </c>
      <c r="I355" s="166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5"/>
      <c r="W355" s="155"/>
    </row>
    <row r="356" spans="1:23" s="156" customFormat="1" x14ac:dyDescent="0.25">
      <c r="A356" s="113">
        <v>349</v>
      </c>
      <c r="B356" s="204"/>
      <c r="C356" s="157" t="s">
        <v>284</v>
      </c>
      <c r="D356" s="62"/>
      <c r="E356" s="153">
        <v>5</v>
      </c>
      <c r="F356" s="62" t="s">
        <v>129</v>
      </c>
      <c r="G356" s="62">
        <v>32050</v>
      </c>
      <c r="H356" s="139">
        <f t="shared" si="17"/>
        <v>160250</v>
      </c>
      <c r="I356" s="166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5"/>
      <c r="W356" s="155"/>
    </row>
    <row r="357" spans="1:23" s="156" customFormat="1" x14ac:dyDescent="0.25">
      <c r="A357" s="113">
        <v>350</v>
      </c>
      <c r="B357" s="204"/>
      <c r="C357" s="157" t="s">
        <v>285</v>
      </c>
      <c r="D357" s="62"/>
      <c r="E357" s="153">
        <v>5</v>
      </c>
      <c r="F357" s="62" t="s">
        <v>130</v>
      </c>
      <c r="G357" s="62">
        <v>25600</v>
      </c>
      <c r="H357" s="139">
        <f t="shared" si="17"/>
        <v>128000</v>
      </c>
      <c r="I357" s="166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5"/>
      <c r="W357" s="155"/>
    </row>
    <row r="358" spans="1:23" s="156" customFormat="1" x14ac:dyDescent="0.25">
      <c r="A358" s="113">
        <v>351</v>
      </c>
      <c r="B358" s="204"/>
      <c r="C358" s="157" t="s">
        <v>287</v>
      </c>
      <c r="D358" s="62"/>
      <c r="E358" s="153">
        <v>1</v>
      </c>
      <c r="F358" s="62" t="s">
        <v>131</v>
      </c>
      <c r="G358" s="62">
        <v>10928</v>
      </c>
      <c r="H358" s="139">
        <f t="shared" si="17"/>
        <v>10928</v>
      </c>
      <c r="I358" s="166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5"/>
      <c r="W358" s="155"/>
    </row>
    <row r="359" spans="1:23" s="156" customFormat="1" x14ac:dyDescent="0.25">
      <c r="A359" s="113">
        <v>352</v>
      </c>
      <c r="B359" s="204"/>
      <c r="C359" s="157" t="s">
        <v>304</v>
      </c>
      <c r="D359" s="62"/>
      <c r="E359" s="153">
        <v>1</v>
      </c>
      <c r="F359" s="62" t="s">
        <v>131</v>
      </c>
      <c r="G359" s="62">
        <v>13995</v>
      </c>
      <c r="H359" s="139">
        <f t="shared" si="17"/>
        <v>13995</v>
      </c>
      <c r="I359" s="166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5"/>
      <c r="W359" s="155"/>
    </row>
    <row r="360" spans="1:23" s="156" customFormat="1" x14ac:dyDescent="0.25">
      <c r="A360" s="113">
        <v>353</v>
      </c>
      <c r="B360" s="204"/>
      <c r="C360" s="157" t="s">
        <v>290</v>
      </c>
      <c r="D360" s="62"/>
      <c r="E360" s="153">
        <v>8</v>
      </c>
      <c r="F360" s="62" t="s">
        <v>129</v>
      </c>
      <c r="G360" s="62">
        <v>1640</v>
      </c>
      <c r="H360" s="139">
        <f t="shared" si="17"/>
        <v>13120</v>
      </c>
      <c r="I360" s="166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5"/>
      <c r="W360" s="155"/>
    </row>
    <row r="361" spans="1:23" s="156" customFormat="1" x14ac:dyDescent="0.25">
      <c r="A361" s="113">
        <v>354</v>
      </c>
      <c r="B361" s="204"/>
      <c r="C361" s="157" t="s">
        <v>286</v>
      </c>
      <c r="D361" s="62"/>
      <c r="E361" s="153">
        <v>4</v>
      </c>
      <c r="F361" s="62" t="s">
        <v>129</v>
      </c>
      <c r="G361" s="62">
        <v>24600</v>
      </c>
      <c r="H361" s="139">
        <f t="shared" si="17"/>
        <v>98400</v>
      </c>
      <c r="I361" s="166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5"/>
      <c r="W361" s="155"/>
    </row>
    <row r="362" spans="1:23" s="156" customFormat="1" ht="25.5" x14ac:dyDescent="0.25">
      <c r="A362" s="113">
        <v>355</v>
      </c>
      <c r="B362" s="163" t="s">
        <v>75</v>
      </c>
      <c r="C362" s="158" t="s">
        <v>305</v>
      </c>
      <c r="D362" s="160" t="s">
        <v>541</v>
      </c>
      <c r="E362" s="159">
        <v>4</v>
      </c>
      <c r="F362" s="160"/>
      <c r="G362" s="160">
        <f>SUM(H363:H375)</f>
        <v>360000</v>
      </c>
      <c r="H362" s="161">
        <f>G362*E362</f>
        <v>1440000</v>
      </c>
      <c r="I362" s="165" t="s">
        <v>40</v>
      </c>
      <c r="J362" s="180"/>
      <c r="K362" s="180">
        <v>1</v>
      </c>
      <c r="L362" s="180"/>
      <c r="M362" s="180"/>
      <c r="N362" s="180">
        <v>1</v>
      </c>
      <c r="O362" s="180"/>
      <c r="P362" s="180"/>
      <c r="Q362" s="180">
        <v>1</v>
      </c>
      <c r="R362" s="180"/>
      <c r="S362" s="180">
        <v>1</v>
      </c>
      <c r="T362" s="162"/>
      <c r="U362" s="162"/>
      <c r="V362" s="155"/>
      <c r="W362" s="155"/>
    </row>
    <row r="363" spans="1:23" s="156" customFormat="1" x14ac:dyDescent="0.25">
      <c r="A363" s="113">
        <v>356</v>
      </c>
      <c r="B363" s="204"/>
      <c r="C363" s="157" t="s">
        <v>306</v>
      </c>
      <c r="D363" s="62"/>
      <c r="E363" s="153">
        <v>1</v>
      </c>
      <c r="F363" s="62" t="s">
        <v>309</v>
      </c>
      <c r="G363" s="62">
        <v>49800</v>
      </c>
      <c r="H363" s="139">
        <f>G363*E363</f>
        <v>49800</v>
      </c>
      <c r="I363" s="140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5"/>
      <c r="W363" s="155"/>
    </row>
    <row r="364" spans="1:23" s="156" customFormat="1" x14ac:dyDescent="0.25">
      <c r="A364" s="113">
        <v>357</v>
      </c>
      <c r="B364" s="204"/>
      <c r="C364" s="157" t="s">
        <v>195</v>
      </c>
      <c r="D364" s="62"/>
      <c r="E364" s="153">
        <v>1</v>
      </c>
      <c r="F364" s="62" t="s">
        <v>309</v>
      </c>
      <c r="G364" s="62">
        <v>48500</v>
      </c>
      <c r="H364" s="139">
        <f t="shared" ref="H364:H375" si="18">G364*E364</f>
        <v>48500</v>
      </c>
      <c r="I364" s="140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5"/>
      <c r="W364" s="155"/>
    </row>
    <row r="365" spans="1:23" s="156" customFormat="1" x14ac:dyDescent="0.25">
      <c r="A365" s="113">
        <v>358</v>
      </c>
      <c r="B365" s="204"/>
      <c r="C365" s="157" t="s">
        <v>184</v>
      </c>
      <c r="D365" s="62"/>
      <c r="E365" s="153">
        <v>1</v>
      </c>
      <c r="F365" s="62" t="s">
        <v>309</v>
      </c>
      <c r="G365" s="62">
        <v>10000</v>
      </c>
      <c r="H365" s="139">
        <f t="shared" si="18"/>
        <v>10000</v>
      </c>
      <c r="I365" s="140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5"/>
      <c r="W365" s="155"/>
    </row>
    <row r="366" spans="1:23" s="156" customFormat="1" x14ac:dyDescent="0.25">
      <c r="A366" s="113">
        <v>359</v>
      </c>
      <c r="B366" s="204"/>
      <c r="C366" s="157" t="s">
        <v>307</v>
      </c>
      <c r="D366" s="62"/>
      <c r="E366" s="153">
        <v>1</v>
      </c>
      <c r="F366" s="62" t="s">
        <v>309</v>
      </c>
      <c r="G366" s="62">
        <v>32500</v>
      </c>
      <c r="H366" s="139">
        <f t="shared" si="18"/>
        <v>32500</v>
      </c>
      <c r="I366" s="140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5"/>
      <c r="W366" s="155"/>
    </row>
    <row r="367" spans="1:23" s="156" customFormat="1" x14ac:dyDescent="0.25">
      <c r="A367" s="113">
        <v>360</v>
      </c>
      <c r="B367" s="204"/>
      <c r="C367" s="157" t="s">
        <v>278</v>
      </c>
      <c r="D367" s="62"/>
      <c r="E367" s="153">
        <v>1</v>
      </c>
      <c r="F367" s="62" t="s">
        <v>309</v>
      </c>
      <c r="G367" s="62">
        <v>6200</v>
      </c>
      <c r="H367" s="139">
        <f t="shared" si="18"/>
        <v>6200</v>
      </c>
      <c r="I367" s="140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5"/>
      <c r="W367" s="155"/>
    </row>
    <row r="368" spans="1:23" s="156" customFormat="1" x14ac:dyDescent="0.25">
      <c r="A368" s="113">
        <v>361</v>
      </c>
      <c r="B368" s="204"/>
      <c r="C368" s="157" t="s">
        <v>308</v>
      </c>
      <c r="D368" s="62"/>
      <c r="E368" s="153">
        <v>1</v>
      </c>
      <c r="F368" s="62" t="s">
        <v>309</v>
      </c>
      <c r="G368" s="62">
        <v>49800</v>
      </c>
      <c r="H368" s="139">
        <f t="shared" si="18"/>
        <v>49800</v>
      </c>
      <c r="I368" s="140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5"/>
      <c r="W368" s="155"/>
    </row>
    <row r="369" spans="1:23" s="156" customFormat="1" x14ac:dyDescent="0.25">
      <c r="A369" s="113">
        <v>362</v>
      </c>
      <c r="B369" s="204"/>
      <c r="C369" s="157" t="s">
        <v>195</v>
      </c>
      <c r="D369" s="62"/>
      <c r="E369" s="153">
        <v>1</v>
      </c>
      <c r="F369" s="62" t="s">
        <v>309</v>
      </c>
      <c r="G369" s="62">
        <v>48500</v>
      </c>
      <c r="H369" s="139">
        <f t="shared" si="18"/>
        <v>48500</v>
      </c>
      <c r="I369" s="140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5"/>
      <c r="W369" s="155"/>
    </row>
    <row r="370" spans="1:23" s="156" customFormat="1" x14ac:dyDescent="0.25">
      <c r="A370" s="113">
        <v>363</v>
      </c>
      <c r="B370" s="204"/>
      <c r="C370" s="157" t="s">
        <v>184</v>
      </c>
      <c r="D370" s="62"/>
      <c r="E370" s="153">
        <v>1</v>
      </c>
      <c r="F370" s="62" t="s">
        <v>309</v>
      </c>
      <c r="G370" s="62">
        <v>10000</v>
      </c>
      <c r="H370" s="139">
        <f t="shared" si="18"/>
        <v>10000</v>
      </c>
      <c r="I370" s="140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5"/>
      <c r="W370" s="155"/>
    </row>
    <row r="371" spans="1:23" s="156" customFormat="1" x14ac:dyDescent="0.25">
      <c r="A371" s="113">
        <v>364</v>
      </c>
      <c r="B371" s="204"/>
      <c r="C371" s="157" t="s">
        <v>307</v>
      </c>
      <c r="D371" s="62"/>
      <c r="E371" s="153">
        <v>1</v>
      </c>
      <c r="F371" s="62" t="s">
        <v>309</v>
      </c>
      <c r="G371" s="62">
        <v>32500</v>
      </c>
      <c r="H371" s="139">
        <f t="shared" si="18"/>
        <v>32500</v>
      </c>
      <c r="I371" s="140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5"/>
      <c r="W371" s="155"/>
    </row>
    <row r="372" spans="1:23" s="156" customFormat="1" x14ac:dyDescent="0.25">
      <c r="A372" s="113">
        <v>365</v>
      </c>
      <c r="B372" s="204"/>
      <c r="C372" s="157" t="s">
        <v>278</v>
      </c>
      <c r="D372" s="62"/>
      <c r="E372" s="153">
        <v>1</v>
      </c>
      <c r="F372" s="62" t="s">
        <v>309</v>
      </c>
      <c r="G372" s="62">
        <v>6200</v>
      </c>
      <c r="H372" s="139">
        <f t="shared" si="18"/>
        <v>6200</v>
      </c>
      <c r="I372" s="140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5"/>
      <c r="W372" s="155"/>
    </row>
    <row r="373" spans="1:23" s="156" customFormat="1" x14ac:dyDescent="0.25">
      <c r="A373" s="113">
        <v>366</v>
      </c>
      <c r="B373" s="204"/>
      <c r="C373" s="157" t="s">
        <v>277</v>
      </c>
      <c r="D373" s="62"/>
      <c r="E373" s="153">
        <v>1</v>
      </c>
      <c r="F373" s="62" t="s">
        <v>309</v>
      </c>
      <c r="G373" s="62">
        <v>49800</v>
      </c>
      <c r="H373" s="139">
        <f t="shared" si="18"/>
        <v>49800</v>
      </c>
      <c r="I373" s="140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5"/>
      <c r="W373" s="155"/>
    </row>
    <row r="374" spans="1:23" s="156" customFormat="1" x14ac:dyDescent="0.25">
      <c r="A374" s="113">
        <v>367</v>
      </c>
      <c r="B374" s="204"/>
      <c r="C374" s="157" t="s">
        <v>184</v>
      </c>
      <c r="D374" s="62"/>
      <c r="E374" s="153">
        <v>1</v>
      </c>
      <c r="F374" s="62" t="s">
        <v>309</v>
      </c>
      <c r="G374" s="62">
        <v>10000</v>
      </c>
      <c r="H374" s="139">
        <f t="shared" si="18"/>
        <v>10000</v>
      </c>
      <c r="I374" s="140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5"/>
      <c r="W374" s="155"/>
    </row>
    <row r="375" spans="1:23" s="156" customFormat="1" x14ac:dyDescent="0.25">
      <c r="A375" s="113">
        <v>368</v>
      </c>
      <c r="B375" s="204"/>
      <c r="C375" s="157" t="s">
        <v>278</v>
      </c>
      <c r="D375" s="62"/>
      <c r="E375" s="153">
        <v>1</v>
      </c>
      <c r="F375" s="62" t="s">
        <v>309</v>
      </c>
      <c r="G375" s="62">
        <v>6200</v>
      </c>
      <c r="H375" s="139">
        <f t="shared" si="18"/>
        <v>6200</v>
      </c>
      <c r="I375" s="140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5"/>
      <c r="W375" s="155"/>
    </row>
    <row r="376" spans="1:23" s="156" customFormat="1" x14ac:dyDescent="0.25">
      <c r="A376" s="113">
        <v>369</v>
      </c>
      <c r="B376" s="163" t="s">
        <v>75</v>
      </c>
      <c r="C376" s="164" t="s">
        <v>316</v>
      </c>
      <c r="D376" s="160" t="s">
        <v>541</v>
      </c>
      <c r="E376" s="159">
        <v>8</v>
      </c>
      <c r="F376" s="160"/>
      <c r="G376" s="160">
        <f>SUM(H377:H389)</f>
        <v>998500</v>
      </c>
      <c r="H376" s="161">
        <f>G376*E376</f>
        <v>7988000</v>
      </c>
      <c r="I376" s="165" t="s">
        <v>40</v>
      </c>
      <c r="J376" s="180">
        <v>1</v>
      </c>
      <c r="K376" s="180"/>
      <c r="L376" s="180">
        <v>1</v>
      </c>
      <c r="M376" s="180">
        <v>1</v>
      </c>
      <c r="N376" s="180"/>
      <c r="O376" s="180">
        <v>1</v>
      </c>
      <c r="P376" s="180">
        <v>1</v>
      </c>
      <c r="Q376" s="180"/>
      <c r="R376" s="180">
        <v>1</v>
      </c>
      <c r="S376" s="180">
        <v>1</v>
      </c>
      <c r="T376" s="180">
        <v>1</v>
      </c>
      <c r="U376" s="180"/>
      <c r="V376" s="155"/>
      <c r="W376" s="155"/>
    </row>
    <row r="377" spans="1:23" s="156" customFormat="1" x14ac:dyDescent="0.25">
      <c r="A377" s="113">
        <v>370</v>
      </c>
      <c r="B377" s="204"/>
      <c r="C377" s="59" t="s">
        <v>317</v>
      </c>
      <c r="D377" s="62"/>
      <c r="E377" s="153">
        <v>8</v>
      </c>
      <c r="F377" s="62" t="s">
        <v>129</v>
      </c>
      <c r="G377" s="62">
        <v>14999</v>
      </c>
      <c r="H377" s="139">
        <f>G377*E377</f>
        <v>119992</v>
      </c>
      <c r="I377" s="140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5"/>
      <c r="W377" s="155"/>
    </row>
    <row r="378" spans="1:23" s="156" customFormat="1" ht="25.5" x14ac:dyDescent="0.25">
      <c r="A378" s="113">
        <v>371</v>
      </c>
      <c r="B378" s="204"/>
      <c r="C378" s="59" t="s">
        <v>318</v>
      </c>
      <c r="D378" s="62"/>
      <c r="E378" s="153">
        <v>8</v>
      </c>
      <c r="F378" s="62" t="s">
        <v>129</v>
      </c>
      <c r="G378" s="62">
        <v>14500</v>
      </c>
      <c r="H378" s="139">
        <f t="shared" ref="H378:H389" si="19">G378*E378</f>
        <v>116000</v>
      </c>
      <c r="I378" s="140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5"/>
      <c r="W378" s="155"/>
    </row>
    <row r="379" spans="1:23" s="156" customFormat="1" x14ac:dyDescent="0.25">
      <c r="A379" s="113">
        <v>372</v>
      </c>
      <c r="B379" s="204"/>
      <c r="C379" s="59" t="s">
        <v>319</v>
      </c>
      <c r="D379" s="62"/>
      <c r="E379" s="153">
        <v>8</v>
      </c>
      <c r="F379" s="62" t="s">
        <v>129</v>
      </c>
      <c r="G379" s="62">
        <v>13563.38</v>
      </c>
      <c r="H379" s="139">
        <f t="shared" si="19"/>
        <v>108507.04</v>
      </c>
      <c r="I379" s="140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5"/>
      <c r="W379" s="155"/>
    </row>
    <row r="380" spans="1:23" s="156" customFormat="1" ht="25.5" x14ac:dyDescent="0.25">
      <c r="A380" s="113">
        <v>373</v>
      </c>
      <c r="B380" s="204"/>
      <c r="C380" s="59" t="s">
        <v>320</v>
      </c>
      <c r="D380" s="62"/>
      <c r="E380" s="153">
        <v>7</v>
      </c>
      <c r="F380" s="62" t="s">
        <v>129</v>
      </c>
      <c r="G380" s="62">
        <v>14806</v>
      </c>
      <c r="H380" s="139">
        <f t="shared" si="19"/>
        <v>103642</v>
      </c>
      <c r="I380" s="140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5"/>
      <c r="W380" s="155"/>
    </row>
    <row r="381" spans="1:23" s="156" customFormat="1" ht="25.5" x14ac:dyDescent="0.25">
      <c r="A381" s="113">
        <v>374</v>
      </c>
      <c r="B381" s="204"/>
      <c r="C381" s="59" t="s">
        <v>321</v>
      </c>
      <c r="D381" s="62"/>
      <c r="E381" s="153">
        <v>6</v>
      </c>
      <c r="F381" s="62" t="s">
        <v>129</v>
      </c>
      <c r="G381" s="62">
        <v>14950</v>
      </c>
      <c r="H381" s="139">
        <f t="shared" si="19"/>
        <v>89700</v>
      </c>
      <c r="I381" s="140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5"/>
      <c r="W381" s="155"/>
    </row>
    <row r="382" spans="1:23" s="156" customFormat="1" ht="25.5" x14ac:dyDescent="0.25">
      <c r="A382" s="113">
        <v>375</v>
      </c>
      <c r="B382" s="204"/>
      <c r="C382" s="59" t="s">
        <v>322</v>
      </c>
      <c r="D382" s="62"/>
      <c r="E382" s="153">
        <v>5</v>
      </c>
      <c r="F382" s="62" t="s">
        <v>129</v>
      </c>
      <c r="G382" s="62">
        <v>13737</v>
      </c>
      <c r="H382" s="139">
        <f t="shared" si="19"/>
        <v>68685</v>
      </c>
      <c r="I382" s="140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5"/>
      <c r="W382" s="155"/>
    </row>
    <row r="383" spans="1:23" s="156" customFormat="1" x14ac:dyDescent="0.25">
      <c r="A383" s="113">
        <v>376</v>
      </c>
      <c r="B383" s="204"/>
      <c r="C383" s="59" t="s">
        <v>323</v>
      </c>
      <c r="D383" s="62"/>
      <c r="E383" s="153">
        <v>5</v>
      </c>
      <c r="F383" s="62" t="s">
        <v>129</v>
      </c>
      <c r="G383" s="62">
        <v>10535</v>
      </c>
      <c r="H383" s="139">
        <f t="shared" si="19"/>
        <v>52675</v>
      </c>
      <c r="I383" s="140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5"/>
      <c r="W383" s="155"/>
    </row>
    <row r="384" spans="1:23" s="156" customFormat="1" x14ac:dyDescent="0.25">
      <c r="A384" s="113">
        <v>377</v>
      </c>
      <c r="B384" s="204"/>
      <c r="C384" s="59" t="s">
        <v>324</v>
      </c>
      <c r="D384" s="62"/>
      <c r="E384" s="153">
        <v>6</v>
      </c>
      <c r="F384" s="62" t="s">
        <v>129</v>
      </c>
      <c r="G384" s="62">
        <v>13500</v>
      </c>
      <c r="H384" s="139">
        <f t="shared" si="19"/>
        <v>81000</v>
      </c>
      <c r="I384" s="140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5"/>
      <c r="W384" s="155"/>
    </row>
    <row r="385" spans="1:23" s="156" customFormat="1" ht="25.5" x14ac:dyDescent="0.25">
      <c r="A385" s="113">
        <v>378</v>
      </c>
      <c r="B385" s="204"/>
      <c r="C385" s="59" t="s">
        <v>325</v>
      </c>
      <c r="D385" s="62"/>
      <c r="E385" s="153">
        <v>6</v>
      </c>
      <c r="F385" s="62" t="s">
        <v>129</v>
      </c>
      <c r="G385" s="62">
        <v>14950</v>
      </c>
      <c r="H385" s="139">
        <f t="shared" si="19"/>
        <v>89700</v>
      </c>
      <c r="I385" s="140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5"/>
      <c r="W385" s="155"/>
    </row>
    <row r="386" spans="1:23" s="156" customFormat="1" x14ac:dyDescent="0.25">
      <c r="A386" s="113">
        <v>379</v>
      </c>
      <c r="B386" s="204"/>
      <c r="C386" s="59" t="s">
        <v>326</v>
      </c>
      <c r="D386" s="62"/>
      <c r="E386" s="153">
        <v>5</v>
      </c>
      <c r="F386" s="62" t="s">
        <v>129</v>
      </c>
      <c r="G386" s="62">
        <v>14980</v>
      </c>
      <c r="H386" s="139">
        <f t="shared" si="19"/>
        <v>74900</v>
      </c>
      <c r="I386" s="140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5"/>
      <c r="W386" s="155"/>
    </row>
    <row r="387" spans="1:23" s="156" customFormat="1" x14ac:dyDescent="0.25">
      <c r="A387" s="113">
        <v>380</v>
      </c>
      <c r="B387" s="204"/>
      <c r="C387" s="59" t="s">
        <v>327</v>
      </c>
      <c r="D387" s="62"/>
      <c r="E387" s="153">
        <v>6</v>
      </c>
      <c r="F387" s="62" t="s">
        <v>129</v>
      </c>
      <c r="G387" s="62">
        <v>10700</v>
      </c>
      <c r="H387" s="139">
        <f t="shared" si="19"/>
        <v>64200</v>
      </c>
      <c r="I387" s="140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5"/>
      <c r="W387" s="155"/>
    </row>
    <row r="388" spans="1:23" s="156" customFormat="1" ht="25.5" x14ac:dyDescent="0.25">
      <c r="A388" s="113">
        <v>381</v>
      </c>
      <c r="B388" s="204"/>
      <c r="C388" s="59" t="s">
        <v>328</v>
      </c>
      <c r="D388" s="62"/>
      <c r="E388" s="153">
        <v>1</v>
      </c>
      <c r="F388" s="62" t="s">
        <v>131</v>
      </c>
      <c r="G388" s="62">
        <v>14999</v>
      </c>
      <c r="H388" s="139">
        <f t="shared" si="19"/>
        <v>14999</v>
      </c>
      <c r="I388" s="140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5"/>
      <c r="W388" s="155"/>
    </row>
    <row r="389" spans="1:23" s="156" customFormat="1" ht="25.5" x14ac:dyDescent="0.25">
      <c r="A389" s="113">
        <v>382</v>
      </c>
      <c r="B389" s="204"/>
      <c r="C389" s="59" t="s">
        <v>329</v>
      </c>
      <c r="D389" s="62"/>
      <c r="E389" s="153">
        <v>1</v>
      </c>
      <c r="F389" s="62" t="s">
        <v>131</v>
      </c>
      <c r="G389" s="62">
        <v>14499.96</v>
      </c>
      <c r="H389" s="139">
        <f t="shared" si="19"/>
        <v>14499.96</v>
      </c>
      <c r="I389" s="140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5"/>
      <c r="W389" s="155"/>
    </row>
    <row r="390" spans="1:23" s="156" customFormat="1" ht="25.5" x14ac:dyDescent="0.25">
      <c r="A390" s="113">
        <v>383</v>
      </c>
      <c r="B390" s="203" t="s">
        <v>74</v>
      </c>
      <c r="C390" s="173" t="s">
        <v>310</v>
      </c>
      <c r="D390" s="169"/>
      <c r="E390" s="168"/>
      <c r="F390" s="169"/>
      <c r="G390" s="169"/>
      <c r="H390" s="170">
        <f>H391+H395</f>
        <v>8211928</v>
      </c>
      <c r="I390" s="172" t="s">
        <v>47</v>
      </c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55"/>
      <c r="W390" s="155"/>
    </row>
    <row r="391" spans="1:23" s="156" customFormat="1" ht="25.5" x14ac:dyDescent="0.25">
      <c r="A391" s="113">
        <v>384</v>
      </c>
      <c r="B391" s="163" t="s">
        <v>74</v>
      </c>
      <c r="C391" s="158" t="s">
        <v>330</v>
      </c>
      <c r="D391" s="160" t="s">
        <v>541</v>
      </c>
      <c r="E391" s="159"/>
      <c r="F391" s="160"/>
      <c r="G391" s="160"/>
      <c r="H391" s="161">
        <f>SUM(H392:H394)</f>
        <v>3000000</v>
      </c>
      <c r="I391" s="165" t="s">
        <v>47</v>
      </c>
      <c r="J391" s="180">
        <v>1</v>
      </c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55"/>
      <c r="W391" s="155"/>
    </row>
    <row r="392" spans="1:23" s="156" customFormat="1" x14ac:dyDescent="0.25">
      <c r="A392" s="113">
        <v>385</v>
      </c>
      <c r="B392" s="204"/>
      <c r="C392" s="59" t="s">
        <v>331</v>
      </c>
      <c r="D392" s="62"/>
      <c r="E392" s="153">
        <v>20</v>
      </c>
      <c r="F392" s="62" t="s">
        <v>130</v>
      </c>
      <c r="G392" s="62">
        <v>49100</v>
      </c>
      <c r="H392" s="139">
        <f>G392*E392</f>
        <v>982000</v>
      </c>
      <c r="I392" s="140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5"/>
      <c r="W392" s="155"/>
    </row>
    <row r="393" spans="1:23" s="156" customFormat="1" x14ac:dyDescent="0.25">
      <c r="A393" s="113">
        <v>386</v>
      </c>
      <c r="B393" s="204"/>
      <c r="C393" s="59" t="s">
        <v>332</v>
      </c>
      <c r="D393" s="62"/>
      <c r="E393" s="153">
        <v>10</v>
      </c>
      <c r="F393" s="62" t="s">
        <v>130</v>
      </c>
      <c r="G393" s="62">
        <v>45000</v>
      </c>
      <c r="H393" s="139">
        <f t="shared" ref="H393:H394" si="20">G393*E393</f>
        <v>450000</v>
      </c>
      <c r="I393" s="140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5"/>
      <c r="W393" s="155"/>
    </row>
    <row r="394" spans="1:23" s="156" customFormat="1" x14ac:dyDescent="0.25">
      <c r="A394" s="113">
        <v>387</v>
      </c>
      <c r="B394" s="204"/>
      <c r="C394" s="59" t="s">
        <v>333</v>
      </c>
      <c r="D394" s="62"/>
      <c r="E394" s="153">
        <v>98</v>
      </c>
      <c r="F394" s="62" t="s">
        <v>130</v>
      </c>
      <c r="G394" s="62">
        <v>16000</v>
      </c>
      <c r="H394" s="139">
        <f t="shared" si="20"/>
        <v>1568000</v>
      </c>
      <c r="I394" s="140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5"/>
      <c r="W394" s="155"/>
    </row>
    <row r="395" spans="1:23" s="156" customFormat="1" x14ac:dyDescent="0.25">
      <c r="A395" s="113">
        <v>388</v>
      </c>
      <c r="B395" s="163" t="s">
        <v>74</v>
      </c>
      <c r="C395" s="158" t="s">
        <v>334</v>
      </c>
      <c r="D395" s="160" t="s">
        <v>543</v>
      </c>
      <c r="E395" s="159"/>
      <c r="F395" s="160"/>
      <c r="G395" s="160"/>
      <c r="H395" s="161">
        <f>SUM(H396:H397)</f>
        <v>5211928</v>
      </c>
      <c r="I395" s="165" t="s">
        <v>47</v>
      </c>
      <c r="J395" s="180">
        <v>1</v>
      </c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55"/>
      <c r="W395" s="155"/>
    </row>
    <row r="396" spans="1:23" s="156" customFormat="1" x14ac:dyDescent="0.25">
      <c r="A396" s="113">
        <v>389</v>
      </c>
      <c r="B396" s="204"/>
      <c r="C396" s="59" t="s">
        <v>335</v>
      </c>
      <c r="D396" s="62"/>
      <c r="E396" s="153">
        <v>421</v>
      </c>
      <c r="F396" s="62" t="s">
        <v>130</v>
      </c>
      <c r="G396" s="62">
        <v>12000</v>
      </c>
      <c r="H396" s="139">
        <f>G396*E396</f>
        <v>5052000</v>
      </c>
      <c r="I396" s="140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5"/>
      <c r="W396" s="155"/>
    </row>
    <row r="397" spans="1:23" s="156" customFormat="1" x14ac:dyDescent="0.25">
      <c r="A397" s="113">
        <v>390</v>
      </c>
      <c r="B397" s="204"/>
      <c r="C397" s="59" t="s">
        <v>336</v>
      </c>
      <c r="D397" s="62"/>
      <c r="E397" s="153">
        <v>10</v>
      </c>
      <c r="F397" s="62" t="s">
        <v>130</v>
      </c>
      <c r="G397" s="62">
        <v>15992.8</v>
      </c>
      <c r="H397" s="139">
        <f>G397*E397</f>
        <v>159928</v>
      </c>
      <c r="I397" s="140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5"/>
      <c r="W397" s="155"/>
    </row>
    <row r="398" spans="1:23" s="156" customFormat="1" ht="25.5" x14ac:dyDescent="0.25">
      <c r="A398" s="113">
        <v>391</v>
      </c>
      <c r="B398" s="203" t="s">
        <v>74</v>
      </c>
      <c r="C398" s="173" t="s">
        <v>310</v>
      </c>
      <c r="D398" s="169"/>
      <c r="E398" s="168"/>
      <c r="F398" s="169"/>
      <c r="G398" s="169"/>
      <c r="H398" s="170">
        <f>H399+H407+H412+H418</f>
        <v>8274727.9979999997</v>
      </c>
      <c r="I398" s="172" t="s">
        <v>40</v>
      </c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55"/>
      <c r="W398" s="155"/>
    </row>
    <row r="399" spans="1:23" s="156" customFormat="1" x14ac:dyDescent="0.25">
      <c r="A399" s="113">
        <v>392</v>
      </c>
      <c r="B399" s="163" t="s">
        <v>74</v>
      </c>
      <c r="C399" s="164" t="s">
        <v>311</v>
      </c>
      <c r="D399" s="160" t="s">
        <v>541</v>
      </c>
      <c r="E399" s="159">
        <v>2</v>
      </c>
      <c r="F399" s="160"/>
      <c r="G399" s="160">
        <f>SUM(H400:H406)</f>
        <v>590000</v>
      </c>
      <c r="H399" s="161">
        <f>G399*E399</f>
        <v>1180000</v>
      </c>
      <c r="I399" s="165" t="s">
        <v>40</v>
      </c>
      <c r="J399" s="162"/>
      <c r="K399" s="162"/>
      <c r="L399" s="162"/>
      <c r="M399" s="180">
        <v>1</v>
      </c>
      <c r="N399" s="180"/>
      <c r="O399" s="180"/>
      <c r="P399" s="180"/>
      <c r="Q399" s="180"/>
      <c r="R399" s="180"/>
      <c r="S399" s="180">
        <v>1</v>
      </c>
      <c r="T399" s="162"/>
      <c r="U399" s="162"/>
      <c r="V399" s="155"/>
      <c r="W399" s="155"/>
    </row>
    <row r="400" spans="1:23" s="156" customFormat="1" x14ac:dyDescent="0.25">
      <c r="A400" s="113">
        <v>393</v>
      </c>
      <c r="B400" s="204"/>
      <c r="C400" s="157" t="s">
        <v>312</v>
      </c>
      <c r="D400" s="62"/>
      <c r="E400" s="153">
        <v>4</v>
      </c>
      <c r="F400" s="62" t="s">
        <v>129</v>
      </c>
      <c r="G400" s="62">
        <v>49800</v>
      </c>
      <c r="H400" s="139">
        <f>G400*E400</f>
        <v>199200</v>
      </c>
      <c r="I400" s="166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5"/>
      <c r="W400" s="155"/>
    </row>
    <row r="401" spans="1:23" s="156" customFormat="1" x14ac:dyDescent="0.25">
      <c r="A401" s="113">
        <v>394</v>
      </c>
      <c r="B401" s="204"/>
      <c r="C401" s="157" t="s">
        <v>195</v>
      </c>
      <c r="D401" s="62"/>
      <c r="E401" s="153">
        <v>5</v>
      </c>
      <c r="F401" s="62" t="s">
        <v>129</v>
      </c>
      <c r="G401" s="62">
        <v>48500</v>
      </c>
      <c r="H401" s="139">
        <f t="shared" ref="H401:H406" si="21">G401*E401</f>
        <v>242500</v>
      </c>
      <c r="I401" s="166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5"/>
      <c r="W401" s="155"/>
    </row>
    <row r="402" spans="1:23" s="156" customFormat="1" x14ac:dyDescent="0.25">
      <c r="A402" s="113">
        <v>395</v>
      </c>
      <c r="B402" s="204"/>
      <c r="C402" s="157" t="s">
        <v>313</v>
      </c>
      <c r="D402" s="62"/>
      <c r="E402" s="153">
        <v>5</v>
      </c>
      <c r="F402" s="62" t="s">
        <v>129</v>
      </c>
      <c r="G402" s="62">
        <v>5636.8</v>
      </c>
      <c r="H402" s="139">
        <f t="shared" si="21"/>
        <v>28184</v>
      </c>
      <c r="I402" s="166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5"/>
      <c r="W402" s="155"/>
    </row>
    <row r="403" spans="1:23" s="156" customFormat="1" x14ac:dyDescent="0.25">
      <c r="A403" s="113">
        <v>396</v>
      </c>
      <c r="B403" s="204"/>
      <c r="C403" s="157" t="s">
        <v>314</v>
      </c>
      <c r="D403" s="62"/>
      <c r="E403" s="153">
        <v>1</v>
      </c>
      <c r="F403" s="62" t="s">
        <v>129</v>
      </c>
      <c r="G403" s="62">
        <v>35000</v>
      </c>
      <c r="H403" s="139">
        <f t="shared" si="21"/>
        <v>35000</v>
      </c>
      <c r="I403" s="166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5"/>
      <c r="W403" s="155"/>
    </row>
    <row r="404" spans="1:23" s="156" customFormat="1" x14ac:dyDescent="0.25">
      <c r="A404" s="113">
        <v>397</v>
      </c>
      <c r="B404" s="204"/>
      <c r="C404" s="157" t="s">
        <v>303</v>
      </c>
      <c r="D404" s="62"/>
      <c r="E404" s="153">
        <v>4</v>
      </c>
      <c r="F404" s="62" t="s">
        <v>129</v>
      </c>
      <c r="G404" s="62">
        <v>14989</v>
      </c>
      <c r="H404" s="139">
        <f t="shared" si="21"/>
        <v>59956</v>
      </c>
      <c r="I404" s="166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5"/>
      <c r="W404" s="155"/>
    </row>
    <row r="405" spans="1:23" s="156" customFormat="1" x14ac:dyDescent="0.25">
      <c r="A405" s="113">
        <v>398</v>
      </c>
      <c r="B405" s="204"/>
      <c r="C405" s="157" t="s">
        <v>282</v>
      </c>
      <c r="D405" s="62"/>
      <c r="E405" s="153">
        <v>4</v>
      </c>
      <c r="F405" s="62" t="s">
        <v>129</v>
      </c>
      <c r="G405" s="62">
        <v>3800</v>
      </c>
      <c r="H405" s="139">
        <f t="shared" si="21"/>
        <v>15200</v>
      </c>
      <c r="I405" s="166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5"/>
      <c r="W405" s="155"/>
    </row>
    <row r="406" spans="1:23" s="156" customFormat="1" x14ac:dyDescent="0.25">
      <c r="A406" s="113">
        <v>399</v>
      </c>
      <c r="B406" s="204"/>
      <c r="C406" s="157" t="s">
        <v>315</v>
      </c>
      <c r="D406" s="62"/>
      <c r="E406" s="153">
        <v>2</v>
      </c>
      <c r="F406" s="62" t="s">
        <v>129</v>
      </c>
      <c r="G406" s="62">
        <v>4980</v>
      </c>
      <c r="H406" s="139">
        <f t="shared" si="21"/>
        <v>9960</v>
      </c>
      <c r="I406" s="166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5"/>
      <c r="W406" s="155"/>
    </row>
    <row r="407" spans="1:23" s="156" customFormat="1" ht="12.75" customHeight="1" x14ac:dyDescent="0.25">
      <c r="A407" s="113">
        <v>400</v>
      </c>
      <c r="B407" s="163" t="s">
        <v>74</v>
      </c>
      <c r="C407" s="158" t="s">
        <v>337</v>
      </c>
      <c r="D407" s="160" t="s">
        <v>541</v>
      </c>
      <c r="E407" s="159">
        <v>4</v>
      </c>
      <c r="F407" s="160"/>
      <c r="G407" s="160">
        <f>SUM(H408:H411)</f>
        <v>969682</v>
      </c>
      <c r="H407" s="161">
        <f>G407*E407</f>
        <v>3878728</v>
      </c>
      <c r="I407" s="165" t="s">
        <v>40</v>
      </c>
      <c r="J407" s="180"/>
      <c r="K407" s="180">
        <v>1</v>
      </c>
      <c r="L407" s="180"/>
      <c r="M407" s="180"/>
      <c r="N407" s="180">
        <v>1</v>
      </c>
      <c r="O407" s="180"/>
      <c r="P407" s="180"/>
      <c r="Q407" s="180">
        <v>1</v>
      </c>
      <c r="R407" s="180"/>
      <c r="S407" s="180">
        <v>1</v>
      </c>
      <c r="T407" s="162"/>
      <c r="U407" s="162"/>
      <c r="V407" s="155"/>
      <c r="W407" s="155"/>
    </row>
    <row r="408" spans="1:23" s="156" customFormat="1" x14ac:dyDescent="0.25">
      <c r="A408" s="113">
        <v>401</v>
      </c>
      <c r="B408" s="204"/>
      <c r="C408" s="157" t="s">
        <v>338</v>
      </c>
      <c r="D408" s="62"/>
      <c r="E408" s="153">
        <v>4</v>
      </c>
      <c r="F408" s="62" t="s">
        <v>129</v>
      </c>
      <c r="G408" s="62">
        <v>48800</v>
      </c>
      <c r="H408" s="139">
        <f>G408*E408</f>
        <v>195200</v>
      </c>
      <c r="I408" s="166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54"/>
      <c r="U408" s="154"/>
      <c r="V408" s="155"/>
      <c r="W408" s="155"/>
    </row>
    <row r="409" spans="1:23" s="156" customFormat="1" x14ac:dyDescent="0.25">
      <c r="A409" s="113">
        <v>402</v>
      </c>
      <c r="B409" s="204"/>
      <c r="C409" s="157" t="s">
        <v>339</v>
      </c>
      <c r="D409" s="62"/>
      <c r="E409" s="153">
        <v>14</v>
      </c>
      <c r="F409" s="62" t="s">
        <v>129</v>
      </c>
      <c r="G409" s="62">
        <v>9858</v>
      </c>
      <c r="H409" s="139">
        <f t="shared" ref="H409:H411" si="22">G409*E409</f>
        <v>138012</v>
      </c>
      <c r="I409" s="166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5"/>
      <c r="W409" s="155"/>
    </row>
    <row r="410" spans="1:23" s="156" customFormat="1" x14ac:dyDescent="0.25">
      <c r="A410" s="113">
        <v>403</v>
      </c>
      <c r="B410" s="204"/>
      <c r="C410" s="157" t="s">
        <v>340</v>
      </c>
      <c r="D410" s="62"/>
      <c r="E410" s="153">
        <v>10</v>
      </c>
      <c r="F410" s="62" t="s">
        <v>129</v>
      </c>
      <c r="G410" s="62">
        <v>48047</v>
      </c>
      <c r="H410" s="139">
        <f t="shared" si="22"/>
        <v>480470</v>
      </c>
      <c r="I410" s="166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5"/>
      <c r="W410" s="155"/>
    </row>
    <row r="411" spans="1:23" s="156" customFormat="1" x14ac:dyDescent="0.25">
      <c r="A411" s="113">
        <v>404</v>
      </c>
      <c r="B411" s="204"/>
      <c r="C411" s="157" t="s">
        <v>341</v>
      </c>
      <c r="D411" s="62"/>
      <c r="E411" s="153">
        <v>12</v>
      </c>
      <c r="F411" s="62" t="s">
        <v>129</v>
      </c>
      <c r="G411" s="62">
        <v>13000</v>
      </c>
      <c r="H411" s="139">
        <f t="shared" si="22"/>
        <v>156000</v>
      </c>
      <c r="I411" s="166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5"/>
      <c r="W411" s="155"/>
    </row>
    <row r="412" spans="1:23" s="156" customFormat="1" x14ac:dyDescent="0.25">
      <c r="A412" s="113">
        <v>405</v>
      </c>
      <c r="B412" s="163" t="s">
        <v>74</v>
      </c>
      <c r="C412" s="164" t="s">
        <v>342</v>
      </c>
      <c r="D412" s="160" t="s">
        <v>541</v>
      </c>
      <c r="E412" s="159">
        <v>2</v>
      </c>
      <c r="F412" s="160"/>
      <c r="G412" s="160">
        <f>SUM(H413:H417)</f>
        <v>587999.99900000007</v>
      </c>
      <c r="H412" s="161">
        <f>G412*E412</f>
        <v>1175999.9980000001</v>
      </c>
      <c r="I412" s="165" t="s">
        <v>40</v>
      </c>
      <c r="J412" s="162"/>
      <c r="K412" s="162"/>
      <c r="L412" s="162"/>
      <c r="M412" s="180">
        <v>1</v>
      </c>
      <c r="N412" s="180"/>
      <c r="O412" s="180"/>
      <c r="P412" s="180">
        <v>1</v>
      </c>
      <c r="Q412" s="162"/>
      <c r="R412" s="162"/>
      <c r="S412" s="162"/>
      <c r="T412" s="162"/>
      <c r="U412" s="162"/>
      <c r="V412" s="155"/>
      <c r="W412" s="155"/>
    </row>
    <row r="413" spans="1:23" s="156" customFormat="1" x14ac:dyDescent="0.25">
      <c r="A413" s="113">
        <v>406</v>
      </c>
      <c r="B413" s="204"/>
      <c r="C413" s="157" t="s">
        <v>343</v>
      </c>
      <c r="D413" s="62"/>
      <c r="E413" s="153">
        <v>1</v>
      </c>
      <c r="F413" s="62" t="s">
        <v>309</v>
      </c>
      <c r="G413" s="62">
        <v>14859.999</v>
      </c>
      <c r="H413" s="139">
        <f>G413*E413</f>
        <v>14859.999</v>
      </c>
      <c r="I413" s="166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5"/>
      <c r="W413" s="155"/>
    </row>
    <row r="414" spans="1:23" s="156" customFormat="1" x14ac:dyDescent="0.25">
      <c r="A414" s="113">
        <v>407</v>
      </c>
      <c r="B414" s="204"/>
      <c r="C414" s="157" t="s">
        <v>195</v>
      </c>
      <c r="D414" s="62"/>
      <c r="E414" s="153">
        <v>2</v>
      </c>
      <c r="F414" s="62" t="s">
        <v>130</v>
      </c>
      <c r="G414" s="62">
        <v>14980</v>
      </c>
      <c r="H414" s="139">
        <f t="shared" ref="H414:H417" si="23">G414*E414</f>
        <v>29960</v>
      </c>
      <c r="I414" s="140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5"/>
      <c r="W414" s="155"/>
    </row>
    <row r="415" spans="1:23" s="156" customFormat="1" x14ac:dyDescent="0.25">
      <c r="A415" s="113">
        <v>408</v>
      </c>
      <c r="B415" s="204"/>
      <c r="C415" s="157" t="s">
        <v>344</v>
      </c>
      <c r="D415" s="62"/>
      <c r="E415" s="153">
        <v>170</v>
      </c>
      <c r="F415" s="62" t="s">
        <v>346</v>
      </c>
      <c r="G415" s="62">
        <v>1357.95</v>
      </c>
      <c r="H415" s="139">
        <f t="shared" si="23"/>
        <v>230851.5</v>
      </c>
      <c r="I415" s="140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5"/>
      <c r="W415" s="155"/>
    </row>
    <row r="416" spans="1:23" s="156" customFormat="1" x14ac:dyDescent="0.25">
      <c r="A416" s="113">
        <v>409</v>
      </c>
      <c r="B416" s="204"/>
      <c r="C416" s="157" t="s">
        <v>345</v>
      </c>
      <c r="D416" s="62"/>
      <c r="E416" s="153">
        <v>12</v>
      </c>
      <c r="F416" s="62" t="s">
        <v>347</v>
      </c>
      <c r="G416" s="62">
        <v>1027.375</v>
      </c>
      <c r="H416" s="139">
        <f t="shared" si="23"/>
        <v>12328.5</v>
      </c>
      <c r="I416" s="140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5"/>
      <c r="W416" s="155"/>
    </row>
    <row r="417" spans="1:23" s="156" customFormat="1" x14ac:dyDescent="0.25">
      <c r="A417" s="113">
        <v>410</v>
      </c>
      <c r="B417" s="204"/>
      <c r="C417" s="157" t="s">
        <v>351</v>
      </c>
      <c r="D417" s="62"/>
      <c r="E417" s="153">
        <v>1200</v>
      </c>
      <c r="F417" s="62" t="s">
        <v>129</v>
      </c>
      <c r="G417" s="62">
        <v>250</v>
      </c>
      <c r="H417" s="139">
        <f t="shared" si="23"/>
        <v>300000</v>
      </c>
      <c r="I417" s="140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5"/>
      <c r="W417" s="155"/>
    </row>
    <row r="418" spans="1:23" s="156" customFormat="1" ht="25.5" x14ac:dyDescent="0.25">
      <c r="A418" s="113">
        <v>411</v>
      </c>
      <c r="B418" s="163" t="s">
        <v>74</v>
      </c>
      <c r="C418" s="158" t="s">
        <v>348</v>
      </c>
      <c r="D418" s="160" t="s">
        <v>541</v>
      </c>
      <c r="E418" s="159">
        <v>3</v>
      </c>
      <c r="F418" s="160"/>
      <c r="G418" s="160">
        <f>SUM(H419:H425)</f>
        <v>680000</v>
      </c>
      <c r="H418" s="161">
        <f>G418*E418</f>
        <v>2040000</v>
      </c>
      <c r="I418" s="165" t="s">
        <v>40</v>
      </c>
      <c r="J418" s="180"/>
      <c r="K418" s="180">
        <v>1</v>
      </c>
      <c r="L418" s="180"/>
      <c r="M418" s="180"/>
      <c r="N418" s="180">
        <v>1</v>
      </c>
      <c r="O418" s="180"/>
      <c r="P418" s="180"/>
      <c r="Q418" s="180">
        <v>1</v>
      </c>
      <c r="R418" s="180"/>
      <c r="S418" s="180"/>
      <c r="T418" s="162"/>
      <c r="U418" s="162"/>
      <c r="V418" s="155"/>
      <c r="W418" s="155"/>
    </row>
    <row r="419" spans="1:23" s="156" customFormat="1" x14ac:dyDescent="0.25">
      <c r="A419" s="113">
        <v>412</v>
      </c>
      <c r="B419" s="204"/>
      <c r="C419" s="157" t="s">
        <v>349</v>
      </c>
      <c r="D419" s="62"/>
      <c r="E419" s="153">
        <v>8</v>
      </c>
      <c r="F419" s="62" t="s">
        <v>129</v>
      </c>
      <c r="G419" s="62">
        <v>45000</v>
      </c>
      <c r="H419" s="139">
        <f>G419*E419</f>
        <v>360000</v>
      </c>
      <c r="I419" s="140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5"/>
      <c r="W419" s="155"/>
    </row>
    <row r="420" spans="1:23" s="156" customFormat="1" x14ac:dyDescent="0.25">
      <c r="A420" s="113">
        <v>413</v>
      </c>
      <c r="B420" s="204"/>
      <c r="C420" s="157" t="s">
        <v>350</v>
      </c>
      <c r="D420" s="62"/>
      <c r="E420" s="153">
        <v>8</v>
      </c>
      <c r="F420" s="62" t="s">
        <v>129</v>
      </c>
      <c r="G420" s="62">
        <v>16000</v>
      </c>
      <c r="H420" s="139">
        <f t="shared" ref="H420:H425" si="24">G420*E420</f>
        <v>128000</v>
      </c>
      <c r="I420" s="140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5"/>
      <c r="W420" s="155"/>
    </row>
    <row r="421" spans="1:23" s="156" customFormat="1" x14ac:dyDescent="0.25">
      <c r="A421" s="113">
        <v>414</v>
      </c>
      <c r="B421" s="204"/>
      <c r="C421" s="157" t="s">
        <v>351</v>
      </c>
      <c r="D421" s="62"/>
      <c r="E421" s="153">
        <v>8</v>
      </c>
      <c r="F421" s="62" t="s">
        <v>129</v>
      </c>
      <c r="G421" s="62">
        <v>2500</v>
      </c>
      <c r="H421" s="139">
        <f t="shared" si="24"/>
        <v>20000</v>
      </c>
      <c r="I421" s="140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5"/>
      <c r="W421" s="155"/>
    </row>
    <row r="422" spans="1:23" s="156" customFormat="1" x14ac:dyDescent="0.25">
      <c r="A422" s="113">
        <v>415</v>
      </c>
      <c r="B422" s="204"/>
      <c r="C422" s="157" t="s">
        <v>352</v>
      </c>
      <c r="D422" s="62"/>
      <c r="E422" s="153">
        <v>3</v>
      </c>
      <c r="F422" s="62" t="s">
        <v>296</v>
      </c>
      <c r="G422" s="62">
        <v>1250</v>
      </c>
      <c r="H422" s="139">
        <f t="shared" si="24"/>
        <v>3750</v>
      </c>
      <c r="I422" s="140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5"/>
      <c r="W422" s="155"/>
    </row>
    <row r="423" spans="1:23" s="156" customFormat="1" x14ac:dyDescent="0.25">
      <c r="A423" s="113">
        <v>416</v>
      </c>
      <c r="B423" s="204"/>
      <c r="C423" s="157" t="s">
        <v>353</v>
      </c>
      <c r="D423" s="62"/>
      <c r="E423" s="153">
        <v>3</v>
      </c>
      <c r="F423" s="62" t="s">
        <v>129</v>
      </c>
      <c r="G423" s="62">
        <v>49000</v>
      </c>
      <c r="H423" s="139">
        <f t="shared" si="24"/>
        <v>147000</v>
      </c>
      <c r="I423" s="140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5"/>
      <c r="W423" s="155"/>
    </row>
    <row r="424" spans="1:23" s="156" customFormat="1" x14ac:dyDescent="0.25">
      <c r="A424" s="113">
        <v>417</v>
      </c>
      <c r="B424" s="204"/>
      <c r="C424" s="157" t="s">
        <v>354</v>
      </c>
      <c r="D424" s="62"/>
      <c r="E424" s="153">
        <v>5</v>
      </c>
      <c r="F424" s="62" t="s">
        <v>129</v>
      </c>
      <c r="G424" s="62">
        <v>3650</v>
      </c>
      <c r="H424" s="139">
        <f t="shared" si="24"/>
        <v>18250</v>
      </c>
      <c r="I424" s="140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5"/>
      <c r="W424" s="155"/>
    </row>
    <row r="425" spans="1:23" s="156" customFormat="1" x14ac:dyDescent="0.25">
      <c r="A425" s="113">
        <v>418</v>
      </c>
      <c r="B425" s="204"/>
      <c r="C425" s="157" t="s">
        <v>355</v>
      </c>
      <c r="D425" s="62"/>
      <c r="E425" s="153">
        <v>5</v>
      </c>
      <c r="F425" s="62" t="s">
        <v>129</v>
      </c>
      <c r="G425" s="62">
        <v>600</v>
      </c>
      <c r="H425" s="139">
        <f t="shared" si="24"/>
        <v>3000</v>
      </c>
      <c r="I425" s="140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5"/>
      <c r="W425" s="155"/>
    </row>
    <row r="426" spans="1:23" s="156" customFormat="1" ht="25.5" x14ac:dyDescent="0.25">
      <c r="A426" s="113">
        <v>419</v>
      </c>
      <c r="B426" s="203" t="s">
        <v>76</v>
      </c>
      <c r="C426" s="173" t="s">
        <v>356</v>
      </c>
      <c r="D426" s="169"/>
      <c r="E426" s="168"/>
      <c r="F426" s="169"/>
      <c r="G426" s="169"/>
      <c r="H426" s="170">
        <f>H427</f>
        <v>7500000</v>
      </c>
      <c r="I426" s="172" t="s">
        <v>40</v>
      </c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55"/>
      <c r="W426" s="155"/>
    </row>
    <row r="427" spans="1:23" s="156" customFormat="1" x14ac:dyDescent="0.25">
      <c r="A427" s="113">
        <v>420</v>
      </c>
      <c r="B427" s="163" t="s">
        <v>76</v>
      </c>
      <c r="C427" s="164" t="s">
        <v>357</v>
      </c>
      <c r="D427" s="160" t="s">
        <v>541</v>
      </c>
      <c r="E427" s="159">
        <v>8</v>
      </c>
      <c r="F427" s="160"/>
      <c r="G427" s="160">
        <f>SUM(H428:H443)</f>
        <v>937500</v>
      </c>
      <c r="H427" s="161">
        <f>G427*E427</f>
        <v>7500000</v>
      </c>
      <c r="I427" s="165" t="s">
        <v>40</v>
      </c>
      <c r="J427" s="180">
        <v>1</v>
      </c>
      <c r="K427" s="180"/>
      <c r="L427" s="180">
        <v>1</v>
      </c>
      <c r="M427" s="180">
        <v>1</v>
      </c>
      <c r="N427" s="180"/>
      <c r="O427" s="180">
        <v>1</v>
      </c>
      <c r="P427" s="180">
        <v>1</v>
      </c>
      <c r="Q427" s="180"/>
      <c r="R427" s="180">
        <v>1</v>
      </c>
      <c r="S427" s="180">
        <v>1</v>
      </c>
      <c r="T427" s="180">
        <v>1</v>
      </c>
      <c r="U427" s="162"/>
      <c r="V427" s="155"/>
      <c r="W427" s="155"/>
    </row>
    <row r="428" spans="1:23" s="156" customFormat="1" x14ac:dyDescent="0.25">
      <c r="A428" s="113">
        <v>421</v>
      </c>
      <c r="B428" s="204"/>
      <c r="C428" s="59" t="s">
        <v>358</v>
      </c>
      <c r="D428" s="62"/>
      <c r="E428" s="153">
        <v>2</v>
      </c>
      <c r="F428" s="62" t="s">
        <v>129</v>
      </c>
      <c r="G428" s="62">
        <v>28499.5</v>
      </c>
      <c r="H428" s="139">
        <f>G428*E428</f>
        <v>56999</v>
      </c>
      <c r="I428" s="140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5"/>
      <c r="W428" s="155"/>
    </row>
    <row r="429" spans="1:23" s="156" customFormat="1" x14ac:dyDescent="0.25">
      <c r="A429" s="113">
        <v>422</v>
      </c>
      <c r="B429" s="204"/>
      <c r="C429" s="59" t="s">
        <v>359</v>
      </c>
      <c r="D429" s="62"/>
      <c r="E429" s="153">
        <v>2</v>
      </c>
      <c r="F429" s="62" t="s">
        <v>129</v>
      </c>
      <c r="G429" s="62">
        <v>24000</v>
      </c>
      <c r="H429" s="139">
        <f t="shared" ref="H429:H443" si="25">G429*E429</f>
        <v>48000</v>
      </c>
      <c r="I429" s="140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5"/>
      <c r="W429" s="155"/>
    </row>
    <row r="430" spans="1:23" s="156" customFormat="1" x14ac:dyDescent="0.25">
      <c r="A430" s="113">
        <v>423</v>
      </c>
      <c r="B430" s="204"/>
      <c r="C430" s="59" t="s">
        <v>360</v>
      </c>
      <c r="D430" s="62"/>
      <c r="E430" s="153">
        <v>2</v>
      </c>
      <c r="F430" s="62" t="s">
        <v>129</v>
      </c>
      <c r="G430" s="62">
        <v>12475</v>
      </c>
      <c r="H430" s="139">
        <f t="shared" si="25"/>
        <v>24950</v>
      </c>
      <c r="I430" s="140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5"/>
      <c r="W430" s="155"/>
    </row>
    <row r="431" spans="1:23" s="156" customFormat="1" x14ac:dyDescent="0.25">
      <c r="A431" s="113">
        <v>424</v>
      </c>
      <c r="B431" s="204"/>
      <c r="C431" s="59" t="s">
        <v>361</v>
      </c>
      <c r="D431" s="62"/>
      <c r="E431" s="153">
        <v>2</v>
      </c>
      <c r="F431" s="62" t="s">
        <v>129</v>
      </c>
      <c r="G431" s="62">
        <v>10550</v>
      </c>
      <c r="H431" s="139">
        <f t="shared" si="25"/>
        <v>21100</v>
      </c>
      <c r="I431" s="140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5"/>
      <c r="W431" s="155"/>
    </row>
    <row r="432" spans="1:23" s="156" customFormat="1" x14ac:dyDescent="0.25">
      <c r="A432" s="113">
        <v>425</v>
      </c>
      <c r="B432" s="204"/>
      <c r="C432" s="59" t="s">
        <v>362</v>
      </c>
      <c r="D432" s="62"/>
      <c r="E432" s="153">
        <v>2</v>
      </c>
      <c r="F432" s="62" t="s">
        <v>129</v>
      </c>
      <c r="G432" s="62">
        <v>9050</v>
      </c>
      <c r="H432" s="139">
        <f t="shared" si="25"/>
        <v>18100</v>
      </c>
      <c r="I432" s="140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5"/>
      <c r="W432" s="155"/>
    </row>
    <row r="433" spans="1:23" s="156" customFormat="1" ht="25.5" x14ac:dyDescent="0.25">
      <c r="A433" s="113">
        <v>426</v>
      </c>
      <c r="B433" s="204"/>
      <c r="C433" s="59" t="s">
        <v>363</v>
      </c>
      <c r="D433" s="62"/>
      <c r="E433" s="153">
        <v>2</v>
      </c>
      <c r="F433" s="62" t="s">
        <v>129</v>
      </c>
      <c r="G433" s="62">
        <v>2095.5</v>
      </c>
      <c r="H433" s="139">
        <f t="shared" si="25"/>
        <v>4191</v>
      </c>
      <c r="I433" s="140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5"/>
      <c r="W433" s="155"/>
    </row>
    <row r="434" spans="1:23" s="156" customFormat="1" ht="39.75" customHeight="1" x14ac:dyDescent="0.25">
      <c r="A434" s="113">
        <v>427</v>
      </c>
      <c r="B434" s="204"/>
      <c r="C434" s="59" t="s">
        <v>364</v>
      </c>
      <c r="D434" s="62"/>
      <c r="E434" s="153">
        <v>3</v>
      </c>
      <c r="F434" s="62" t="s">
        <v>129</v>
      </c>
      <c r="G434" s="62">
        <v>45800</v>
      </c>
      <c r="H434" s="139">
        <f t="shared" si="25"/>
        <v>137400</v>
      </c>
      <c r="I434" s="140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5"/>
      <c r="W434" s="155"/>
    </row>
    <row r="435" spans="1:23" s="156" customFormat="1" x14ac:dyDescent="0.25">
      <c r="A435" s="113">
        <v>428</v>
      </c>
      <c r="B435" s="204"/>
      <c r="C435" s="59" t="s">
        <v>365</v>
      </c>
      <c r="D435" s="62"/>
      <c r="E435" s="153">
        <v>8</v>
      </c>
      <c r="F435" s="62" t="s">
        <v>129</v>
      </c>
      <c r="G435" s="62">
        <v>13995</v>
      </c>
      <c r="H435" s="139">
        <f t="shared" si="25"/>
        <v>111960</v>
      </c>
      <c r="I435" s="140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5"/>
      <c r="W435" s="155"/>
    </row>
    <row r="436" spans="1:23" s="156" customFormat="1" x14ac:dyDescent="0.25">
      <c r="A436" s="113">
        <v>429</v>
      </c>
      <c r="B436" s="204"/>
      <c r="C436" s="59" t="s">
        <v>366</v>
      </c>
      <c r="D436" s="62"/>
      <c r="E436" s="153">
        <v>8</v>
      </c>
      <c r="F436" s="62" t="s">
        <v>130</v>
      </c>
      <c r="G436" s="62">
        <v>25500</v>
      </c>
      <c r="H436" s="139">
        <f t="shared" si="25"/>
        <v>204000</v>
      </c>
      <c r="I436" s="140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5"/>
      <c r="W436" s="155"/>
    </row>
    <row r="437" spans="1:23" s="156" customFormat="1" x14ac:dyDescent="0.25">
      <c r="A437" s="113">
        <v>430</v>
      </c>
      <c r="B437" s="204"/>
      <c r="C437" s="59" t="s">
        <v>367</v>
      </c>
      <c r="D437" s="62"/>
      <c r="E437" s="153">
        <v>5</v>
      </c>
      <c r="F437" s="62" t="s">
        <v>129</v>
      </c>
      <c r="G437" s="62">
        <v>1950</v>
      </c>
      <c r="H437" s="139">
        <f t="shared" si="25"/>
        <v>9750</v>
      </c>
      <c r="I437" s="140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5"/>
      <c r="W437" s="155"/>
    </row>
    <row r="438" spans="1:23" s="156" customFormat="1" x14ac:dyDescent="0.25">
      <c r="A438" s="113">
        <v>431</v>
      </c>
      <c r="B438" s="204"/>
      <c r="C438" s="59" t="s">
        <v>208</v>
      </c>
      <c r="D438" s="62"/>
      <c r="E438" s="153">
        <v>10</v>
      </c>
      <c r="F438" s="62" t="s">
        <v>129</v>
      </c>
      <c r="G438" s="62">
        <v>2550</v>
      </c>
      <c r="H438" s="139">
        <f t="shared" si="25"/>
        <v>25500</v>
      </c>
      <c r="I438" s="140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5"/>
      <c r="W438" s="155"/>
    </row>
    <row r="439" spans="1:23" s="156" customFormat="1" x14ac:dyDescent="0.25">
      <c r="A439" s="113">
        <v>432</v>
      </c>
      <c r="B439" s="204"/>
      <c r="C439" s="59" t="s">
        <v>368</v>
      </c>
      <c r="D439" s="62"/>
      <c r="E439" s="153">
        <v>5</v>
      </c>
      <c r="F439" s="62" t="s">
        <v>129</v>
      </c>
      <c r="G439" s="62">
        <v>1750</v>
      </c>
      <c r="H439" s="139">
        <f t="shared" si="25"/>
        <v>8750</v>
      </c>
      <c r="I439" s="140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5"/>
      <c r="W439" s="155"/>
    </row>
    <row r="440" spans="1:23" s="156" customFormat="1" x14ac:dyDescent="0.25">
      <c r="A440" s="113">
        <v>433</v>
      </c>
      <c r="B440" s="204"/>
      <c r="C440" s="59" t="s">
        <v>369</v>
      </c>
      <c r="D440" s="62"/>
      <c r="E440" s="153">
        <v>10</v>
      </c>
      <c r="F440" s="62" t="s">
        <v>129</v>
      </c>
      <c r="G440" s="62">
        <v>6200</v>
      </c>
      <c r="H440" s="139">
        <f t="shared" si="25"/>
        <v>62000</v>
      </c>
      <c r="I440" s="140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5"/>
      <c r="W440" s="155"/>
    </row>
    <row r="441" spans="1:23" s="156" customFormat="1" x14ac:dyDescent="0.25">
      <c r="A441" s="113">
        <v>434</v>
      </c>
      <c r="B441" s="204"/>
      <c r="C441" s="59" t="s">
        <v>370</v>
      </c>
      <c r="D441" s="62"/>
      <c r="E441" s="153">
        <v>52</v>
      </c>
      <c r="F441" s="62" t="s">
        <v>373</v>
      </c>
      <c r="G441" s="62">
        <v>360</v>
      </c>
      <c r="H441" s="139">
        <f t="shared" si="25"/>
        <v>18720</v>
      </c>
      <c r="I441" s="140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5"/>
      <c r="W441" s="155"/>
    </row>
    <row r="442" spans="1:23" s="156" customFormat="1" x14ac:dyDescent="0.25">
      <c r="A442" s="113">
        <v>435</v>
      </c>
      <c r="B442" s="204"/>
      <c r="C442" s="59" t="s">
        <v>371</v>
      </c>
      <c r="D442" s="62"/>
      <c r="E442" s="153">
        <v>8</v>
      </c>
      <c r="F442" s="62" t="s">
        <v>133</v>
      </c>
      <c r="G442" s="62">
        <v>14260</v>
      </c>
      <c r="H442" s="139">
        <f t="shared" si="25"/>
        <v>114080</v>
      </c>
      <c r="I442" s="140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5"/>
      <c r="W442" s="155"/>
    </row>
    <row r="443" spans="1:23" s="156" customFormat="1" x14ac:dyDescent="0.25">
      <c r="A443" s="113">
        <v>436</v>
      </c>
      <c r="B443" s="204"/>
      <c r="C443" s="59" t="s">
        <v>372</v>
      </c>
      <c r="D443" s="62"/>
      <c r="E443" s="153">
        <v>8</v>
      </c>
      <c r="F443" s="62" t="s">
        <v>133</v>
      </c>
      <c r="G443" s="62">
        <v>9000</v>
      </c>
      <c r="H443" s="139">
        <f t="shared" si="25"/>
        <v>72000</v>
      </c>
      <c r="I443" s="140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5"/>
      <c r="W443" s="155"/>
    </row>
    <row r="444" spans="1:23" s="156" customFormat="1" x14ac:dyDescent="0.25">
      <c r="A444" s="113">
        <v>437</v>
      </c>
      <c r="B444" s="203" t="s">
        <v>95</v>
      </c>
      <c r="C444" s="167" t="s">
        <v>96</v>
      </c>
      <c r="D444" s="169"/>
      <c r="E444" s="168"/>
      <c r="F444" s="169"/>
      <c r="G444" s="169"/>
      <c r="H444" s="170">
        <f>H445+H481+H491</f>
        <v>6631195</v>
      </c>
      <c r="I444" s="172" t="s">
        <v>40</v>
      </c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55"/>
      <c r="W444" s="155"/>
    </row>
    <row r="445" spans="1:23" s="156" customFormat="1" ht="25.5" x14ac:dyDescent="0.25">
      <c r="A445" s="113">
        <v>438</v>
      </c>
      <c r="B445" s="163" t="s">
        <v>95</v>
      </c>
      <c r="C445" s="158" t="s">
        <v>374</v>
      </c>
      <c r="D445" s="160" t="s">
        <v>541</v>
      </c>
      <c r="E445" s="159">
        <v>4</v>
      </c>
      <c r="F445" s="160"/>
      <c r="G445" s="160">
        <f>SUM(H446:H480)</f>
        <v>658936.25</v>
      </c>
      <c r="H445" s="161">
        <f>G445*E445</f>
        <v>2635745</v>
      </c>
      <c r="I445" s="165" t="s">
        <v>40</v>
      </c>
      <c r="J445" s="205"/>
      <c r="K445" s="206">
        <v>1</v>
      </c>
      <c r="L445" s="206"/>
      <c r="M445" s="206"/>
      <c r="N445" s="206">
        <v>1</v>
      </c>
      <c r="O445" s="206"/>
      <c r="P445" s="206"/>
      <c r="Q445" s="206">
        <v>1</v>
      </c>
      <c r="R445" s="206"/>
      <c r="S445" s="206">
        <v>1</v>
      </c>
      <c r="T445" s="162"/>
      <c r="U445" s="162"/>
      <c r="V445" s="155"/>
      <c r="W445" s="155"/>
    </row>
    <row r="446" spans="1:23" s="156" customFormat="1" x14ac:dyDescent="0.25">
      <c r="A446" s="113">
        <v>439</v>
      </c>
      <c r="B446" s="204"/>
      <c r="C446" s="59" t="s">
        <v>375</v>
      </c>
      <c r="D446" s="62"/>
      <c r="E446" s="153">
        <v>6</v>
      </c>
      <c r="F446" s="62" t="s">
        <v>129</v>
      </c>
      <c r="G446" s="62">
        <v>14500</v>
      </c>
      <c r="H446" s="139">
        <f>G446*E446</f>
        <v>87000</v>
      </c>
      <c r="I446" s="139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5"/>
      <c r="W446" s="155"/>
    </row>
    <row r="447" spans="1:23" s="156" customFormat="1" x14ac:dyDescent="0.25">
      <c r="A447" s="113">
        <v>440</v>
      </c>
      <c r="B447" s="204"/>
      <c r="C447" s="59" t="s">
        <v>376</v>
      </c>
      <c r="D447" s="62"/>
      <c r="E447" s="153">
        <v>6</v>
      </c>
      <c r="F447" s="62" t="s">
        <v>129</v>
      </c>
      <c r="G447" s="62">
        <v>9500</v>
      </c>
      <c r="H447" s="139">
        <f t="shared" ref="H447:H480" si="26">G447*E447</f>
        <v>57000</v>
      </c>
      <c r="I447" s="139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5"/>
      <c r="W447" s="155"/>
    </row>
    <row r="448" spans="1:23" s="156" customFormat="1" x14ac:dyDescent="0.25">
      <c r="A448" s="113">
        <v>441</v>
      </c>
      <c r="B448" s="204"/>
      <c r="C448" s="59" t="s">
        <v>377</v>
      </c>
      <c r="D448" s="62"/>
      <c r="E448" s="153">
        <v>7</v>
      </c>
      <c r="F448" s="62" t="s">
        <v>129</v>
      </c>
      <c r="G448" s="62">
        <v>1396</v>
      </c>
      <c r="H448" s="139">
        <f t="shared" si="26"/>
        <v>9772</v>
      </c>
      <c r="I448" s="139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5"/>
      <c r="W448" s="155"/>
    </row>
    <row r="449" spans="1:23" s="156" customFormat="1" x14ac:dyDescent="0.25">
      <c r="A449" s="113">
        <v>442</v>
      </c>
      <c r="B449" s="204"/>
      <c r="C449" s="59" t="s">
        <v>378</v>
      </c>
      <c r="D449" s="62"/>
      <c r="E449" s="153">
        <v>6</v>
      </c>
      <c r="F449" s="62" t="s">
        <v>129</v>
      </c>
      <c r="G449" s="62">
        <v>275</v>
      </c>
      <c r="H449" s="139">
        <f t="shared" si="26"/>
        <v>1650</v>
      </c>
      <c r="I449" s="140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5"/>
      <c r="W449" s="155"/>
    </row>
    <row r="450" spans="1:23" s="156" customFormat="1" x14ac:dyDescent="0.25">
      <c r="A450" s="113">
        <v>443</v>
      </c>
      <c r="B450" s="204"/>
      <c r="C450" s="59" t="s">
        <v>379</v>
      </c>
      <c r="D450" s="62"/>
      <c r="E450" s="153">
        <v>6</v>
      </c>
      <c r="F450" s="62" t="s">
        <v>129</v>
      </c>
      <c r="G450" s="62">
        <v>250</v>
      </c>
      <c r="H450" s="139">
        <f t="shared" si="26"/>
        <v>1500</v>
      </c>
      <c r="I450" s="140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5"/>
      <c r="W450" s="155"/>
    </row>
    <row r="451" spans="1:23" s="156" customFormat="1" x14ac:dyDescent="0.25">
      <c r="A451" s="113">
        <v>444</v>
      </c>
      <c r="B451" s="204"/>
      <c r="C451" s="59" t="s">
        <v>380</v>
      </c>
      <c r="D451" s="62"/>
      <c r="E451" s="153">
        <v>6</v>
      </c>
      <c r="F451" s="62" t="s">
        <v>129</v>
      </c>
      <c r="G451" s="62">
        <v>150</v>
      </c>
      <c r="H451" s="139">
        <f t="shared" si="26"/>
        <v>900</v>
      </c>
      <c r="I451" s="140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5"/>
      <c r="W451" s="155"/>
    </row>
    <row r="452" spans="1:23" s="156" customFormat="1" x14ac:dyDescent="0.25">
      <c r="A452" s="113">
        <v>445</v>
      </c>
      <c r="B452" s="204"/>
      <c r="C452" s="59" t="s">
        <v>381</v>
      </c>
      <c r="D452" s="62"/>
      <c r="E452" s="153">
        <v>6</v>
      </c>
      <c r="F452" s="62" t="s">
        <v>129</v>
      </c>
      <c r="G452" s="62">
        <v>250</v>
      </c>
      <c r="H452" s="139">
        <f t="shared" si="26"/>
        <v>1500</v>
      </c>
      <c r="I452" s="140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5"/>
      <c r="W452" s="155"/>
    </row>
    <row r="453" spans="1:23" s="156" customFormat="1" x14ac:dyDescent="0.25">
      <c r="A453" s="113">
        <v>446</v>
      </c>
      <c r="B453" s="204"/>
      <c r="C453" s="59" t="s">
        <v>382</v>
      </c>
      <c r="D453" s="62"/>
      <c r="E453" s="153">
        <v>6</v>
      </c>
      <c r="F453" s="62" t="s">
        <v>129</v>
      </c>
      <c r="G453" s="62">
        <v>120</v>
      </c>
      <c r="H453" s="139">
        <f t="shared" si="26"/>
        <v>720</v>
      </c>
      <c r="I453" s="140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5"/>
      <c r="W453" s="155"/>
    </row>
    <row r="454" spans="1:23" s="156" customFormat="1" x14ac:dyDescent="0.25">
      <c r="A454" s="113">
        <v>447</v>
      </c>
      <c r="B454" s="204"/>
      <c r="C454" s="59" t="s">
        <v>383</v>
      </c>
      <c r="D454" s="62"/>
      <c r="E454" s="153">
        <v>6</v>
      </c>
      <c r="F454" s="62" t="s">
        <v>129</v>
      </c>
      <c r="G454" s="62">
        <v>400</v>
      </c>
      <c r="H454" s="139">
        <f t="shared" si="26"/>
        <v>2400</v>
      </c>
      <c r="I454" s="140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5"/>
      <c r="W454" s="155"/>
    </row>
    <row r="455" spans="1:23" s="156" customFormat="1" x14ac:dyDescent="0.25">
      <c r="A455" s="113">
        <v>448</v>
      </c>
      <c r="B455" s="204"/>
      <c r="C455" s="59" t="s">
        <v>384</v>
      </c>
      <c r="D455" s="62"/>
      <c r="E455" s="153">
        <v>6</v>
      </c>
      <c r="F455" s="62" t="s">
        <v>129</v>
      </c>
      <c r="G455" s="62">
        <v>200</v>
      </c>
      <c r="H455" s="139">
        <f t="shared" si="26"/>
        <v>1200</v>
      </c>
      <c r="I455" s="140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5"/>
      <c r="W455" s="155"/>
    </row>
    <row r="456" spans="1:23" s="156" customFormat="1" x14ac:dyDescent="0.25">
      <c r="A456" s="113">
        <v>449</v>
      </c>
      <c r="B456" s="204"/>
      <c r="C456" s="59" t="s">
        <v>385</v>
      </c>
      <c r="D456" s="62"/>
      <c r="E456" s="153">
        <v>6</v>
      </c>
      <c r="F456" s="62" t="s">
        <v>130</v>
      </c>
      <c r="G456" s="62">
        <v>450</v>
      </c>
      <c r="H456" s="139">
        <f t="shared" si="26"/>
        <v>2700</v>
      </c>
      <c r="I456" s="140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5"/>
      <c r="W456" s="155"/>
    </row>
    <row r="457" spans="1:23" s="156" customFormat="1" x14ac:dyDescent="0.25">
      <c r="A457" s="113">
        <v>450</v>
      </c>
      <c r="B457" s="204"/>
      <c r="C457" s="59" t="s">
        <v>386</v>
      </c>
      <c r="D457" s="62"/>
      <c r="E457" s="153">
        <v>6</v>
      </c>
      <c r="F457" s="62" t="s">
        <v>129</v>
      </c>
      <c r="G457" s="62">
        <v>200</v>
      </c>
      <c r="H457" s="139">
        <f t="shared" si="26"/>
        <v>1200</v>
      </c>
      <c r="I457" s="140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5"/>
      <c r="W457" s="155"/>
    </row>
    <row r="458" spans="1:23" s="156" customFormat="1" x14ac:dyDescent="0.25">
      <c r="A458" s="113">
        <v>451</v>
      </c>
      <c r="B458" s="204"/>
      <c r="C458" s="59" t="s">
        <v>387</v>
      </c>
      <c r="D458" s="62"/>
      <c r="E458" s="153">
        <v>6</v>
      </c>
      <c r="F458" s="62" t="s">
        <v>130</v>
      </c>
      <c r="G458" s="62">
        <v>550</v>
      </c>
      <c r="H458" s="139">
        <f t="shared" si="26"/>
        <v>3300</v>
      </c>
      <c r="I458" s="140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5"/>
      <c r="W458" s="155"/>
    </row>
    <row r="459" spans="1:23" s="156" customFormat="1" x14ac:dyDescent="0.25">
      <c r="A459" s="113">
        <v>452</v>
      </c>
      <c r="B459" s="204"/>
      <c r="C459" s="59" t="s">
        <v>388</v>
      </c>
      <c r="D459" s="62"/>
      <c r="E459" s="153">
        <v>6</v>
      </c>
      <c r="F459" s="62" t="s">
        <v>130</v>
      </c>
      <c r="G459" s="62">
        <v>250</v>
      </c>
      <c r="H459" s="139">
        <f t="shared" si="26"/>
        <v>1500</v>
      </c>
      <c r="I459" s="140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5"/>
      <c r="W459" s="155"/>
    </row>
    <row r="460" spans="1:23" s="156" customFormat="1" x14ac:dyDescent="0.25">
      <c r="A460" s="113">
        <v>453</v>
      </c>
      <c r="B460" s="204"/>
      <c r="C460" s="59" t="s">
        <v>389</v>
      </c>
      <c r="D460" s="62"/>
      <c r="E460" s="153">
        <v>6</v>
      </c>
      <c r="F460" s="62" t="s">
        <v>130</v>
      </c>
      <c r="G460" s="62">
        <v>1587</v>
      </c>
      <c r="H460" s="139">
        <f t="shared" si="26"/>
        <v>9522</v>
      </c>
      <c r="I460" s="140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5"/>
      <c r="W460" s="155"/>
    </row>
    <row r="461" spans="1:23" s="156" customFormat="1" x14ac:dyDescent="0.25">
      <c r="A461" s="113">
        <v>454</v>
      </c>
      <c r="B461" s="204"/>
      <c r="C461" s="59" t="s">
        <v>390</v>
      </c>
      <c r="D461" s="62"/>
      <c r="E461" s="153">
        <v>7</v>
      </c>
      <c r="F461" s="62" t="s">
        <v>130</v>
      </c>
      <c r="G461" s="62">
        <v>14928</v>
      </c>
      <c r="H461" s="139">
        <f t="shared" si="26"/>
        <v>104496</v>
      </c>
      <c r="I461" s="140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5"/>
      <c r="W461" s="155"/>
    </row>
    <row r="462" spans="1:23" s="156" customFormat="1" x14ac:dyDescent="0.25">
      <c r="A462" s="113">
        <v>455</v>
      </c>
      <c r="B462" s="204"/>
      <c r="C462" s="59" t="s">
        <v>391</v>
      </c>
      <c r="D462" s="62"/>
      <c r="E462" s="153">
        <v>6</v>
      </c>
      <c r="F462" s="62" t="s">
        <v>130</v>
      </c>
      <c r="G462" s="62">
        <v>4000</v>
      </c>
      <c r="H462" s="139">
        <f t="shared" si="26"/>
        <v>24000</v>
      </c>
      <c r="I462" s="140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5"/>
      <c r="W462" s="155"/>
    </row>
    <row r="463" spans="1:23" s="156" customFormat="1" x14ac:dyDescent="0.25">
      <c r="A463" s="113">
        <v>456</v>
      </c>
      <c r="B463" s="204"/>
      <c r="C463" s="59" t="s">
        <v>392</v>
      </c>
      <c r="D463" s="62"/>
      <c r="E463" s="153">
        <v>6</v>
      </c>
      <c r="F463" s="62" t="s">
        <v>129</v>
      </c>
      <c r="G463" s="62">
        <v>800</v>
      </c>
      <c r="H463" s="139">
        <f t="shared" si="26"/>
        <v>4800</v>
      </c>
      <c r="I463" s="140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5"/>
      <c r="W463" s="155"/>
    </row>
    <row r="464" spans="1:23" s="156" customFormat="1" x14ac:dyDescent="0.25">
      <c r="A464" s="113">
        <v>457</v>
      </c>
      <c r="B464" s="204"/>
      <c r="C464" s="59" t="s">
        <v>393</v>
      </c>
      <c r="D464" s="62"/>
      <c r="E464" s="153">
        <v>6</v>
      </c>
      <c r="F464" s="62" t="s">
        <v>129</v>
      </c>
      <c r="G464" s="62">
        <v>500</v>
      </c>
      <c r="H464" s="139">
        <f t="shared" si="26"/>
        <v>3000</v>
      </c>
      <c r="I464" s="140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5"/>
      <c r="W464" s="155"/>
    </row>
    <row r="465" spans="1:23" s="156" customFormat="1" x14ac:dyDescent="0.25">
      <c r="A465" s="113">
        <v>458</v>
      </c>
      <c r="B465" s="204"/>
      <c r="C465" s="59" t="s">
        <v>394</v>
      </c>
      <c r="D465" s="62"/>
      <c r="E465" s="153">
        <v>6</v>
      </c>
      <c r="F465" s="62" t="s">
        <v>373</v>
      </c>
      <c r="G465" s="62">
        <v>300</v>
      </c>
      <c r="H465" s="139">
        <f t="shared" si="26"/>
        <v>1800</v>
      </c>
      <c r="I465" s="140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5"/>
      <c r="W465" s="155"/>
    </row>
    <row r="466" spans="1:23" s="156" customFormat="1" x14ac:dyDescent="0.25">
      <c r="A466" s="113">
        <v>459</v>
      </c>
      <c r="B466" s="204"/>
      <c r="C466" s="59" t="s">
        <v>395</v>
      </c>
      <c r="D466" s="62"/>
      <c r="E466" s="153">
        <v>6</v>
      </c>
      <c r="F466" s="62" t="s">
        <v>130</v>
      </c>
      <c r="G466" s="62">
        <v>110</v>
      </c>
      <c r="H466" s="139">
        <f t="shared" si="26"/>
        <v>660</v>
      </c>
      <c r="I466" s="140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5"/>
      <c r="W466" s="155"/>
    </row>
    <row r="467" spans="1:23" s="156" customFormat="1" x14ac:dyDescent="0.25">
      <c r="A467" s="113">
        <v>460</v>
      </c>
      <c r="B467" s="204"/>
      <c r="C467" s="59" t="s">
        <v>396</v>
      </c>
      <c r="D467" s="62"/>
      <c r="E467" s="153">
        <v>6</v>
      </c>
      <c r="F467" s="62" t="s">
        <v>373</v>
      </c>
      <c r="G467" s="62">
        <v>210</v>
      </c>
      <c r="H467" s="139">
        <f t="shared" si="26"/>
        <v>1260</v>
      </c>
      <c r="I467" s="140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5"/>
      <c r="W467" s="155"/>
    </row>
    <row r="468" spans="1:23" s="156" customFormat="1" x14ac:dyDescent="0.25">
      <c r="A468" s="113">
        <v>461</v>
      </c>
      <c r="B468" s="204"/>
      <c r="C468" s="59" t="s">
        <v>397</v>
      </c>
      <c r="D468" s="62"/>
      <c r="E468" s="153">
        <v>7</v>
      </c>
      <c r="F468" s="62" t="s">
        <v>130</v>
      </c>
      <c r="G468" s="62">
        <v>2902</v>
      </c>
      <c r="H468" s="139">
        <f t="shared" si="26"/>
        <v>20314</v>
      </c>
      <c r="I468" s="140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5"/>
      <c r="W468" s="155"/>
    </row>
    <row r="469" spans="1:23" s="156" customFormat="1" x14ac:dyDescent="0.25">
      <c r="A469" s="113">
        <v>462</v>
      </c>
      <c r="B469" s="204"/>
      <c r="C469" s="59" t="s">
        <v>398</v>
      </c>
      <c r="D469" s="62"/>
      <c r="E469" s="153">
        <v>6</v>
      </c>
      <c r="F469" s="62" t="s">
        <v>130</v>
      </c>
      <c r="G469" s="62">
        <v>9096</v>
      </c>
      <c r="H469" s="139">
        <f t="shared" si="26"/>
        <v>54576</v>
      </c>
      <c r="I469" s="140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5"/>
      <c r="W469" s="155"/>
    </row>
    <row r="470" spans="1:23" s="156" customFormat="1" x14ac:dyDescent="0.25">
      <c r="A470" s="113">
        <v>463</v>
      </c>
      <c r="B470" s="204"/>
      <c r="C470" s="59" t="s">
        <v>399</v>
      </c>
      <c r="D470" s="62"/>
      <c r="E470" s="153">
        <v>6</v>
      </c>
      <c r="F470" s="62" t="s">
        <v>408</v>
      </c>
      <c r="G470" s="62">
        <v>650</v>
      </c>
      <c r="H470" s="139">
        <f t="shared" si="26"/>
        <v>3900</v>
      </c>
      <c r="I470" s="140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5"/>
      <c r="W470" s="155"/>
    </row>
    <row r="471" spans="1:23" s="156" customFormat="1" x14ac:dyDescent="0.25">
      <c r="A471" s="113">
        <v>464</v>
      </c>
      <c r="B471" s="204"/>
      <c r="C471" s="59" t="s">
        <v>568</v>
      </c>
      <c r="D471" s="62"/>
      <c r="E471" s="153">
        <v>6</v>
      </c>
      <c r="F471" s="62" t="s">
        <v>408</v>
      </c>
      <c r="G471" s="62">
        <v>750</v>
      </c>
      <c r="H471" s="139">
        <f t="shared" si="26"/>
        <v>4500</v>
      </c>
      <c r="I471" s="140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5"/>
      <c r="W471" s="155"/>
    </row>
    <row r="472" spans="1:23" s="156" customFormat="1" x14ac:dyDescent="0.25">
      <c r="A472" s="113"/>
      <c r="B472" s="204"/>
      <c r="C472" s="59" t="s">
        <v>567</v>
      </c>
      <c r="D472" s="62"/>
      <c r="E472" s="153">
        <v>1</v>
      </c>
      <c r="F472" s="62" t="s">
        <v>408</v>
      </c>
      <c r="G472" s="62">
        <v>876.25</v>
      </c>
      <c r="H472" s="139">
        <f t="shared" si="26"/>
        <v>876.25</v>
      </c>
      <c r="I472" s="140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5"/>
      <c r="W472" s="155"/>
    </row>
    <row r="473" spans="1:23" s="156" customFormat="1" x14ac:dyDescent="0.25">
      <c r="A473" s="113">
        <v>465</v>
      </c>
      <c r="B473" s="204"/>
      <c r="C473" s="59" t="s">
        <v>400</v>
      </c>
      <c r="D473" s="62"/>
      <c r="E473" s="153">
        <v>6</v>
      </c>
      <c r="F473" s="62" t="s">
        <v>409</v>
      </c>
      <c r="G473" s="62">
        <v>75</v>
      </c>
      <c r="H473" s="139">
        <f t="shared" si="26"/>
        <v>450</v>
      </c>
      <c r="I473" s="140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5"/>
      <c r="W473" s="155"/>
    </row>
    <row r="474" spans="1:23" s="156" customFormat="1" x14ac:dyDescent="0.25">
      <c r="A474" s="113">
        <v>466</v>
      </c>
      <c r="B474" s="204"/>
      <c r="C474" s="59" t="s">
        <v>401</v>
      </c>
      <c r="D474" s="62"/>
      <c r="E474" s="153">
        <v>6</v>
      </c>
      <c r="F474" s="62" t="s">
        <v>129</v>
      </c>
      <c r="G474" s="62">
        <v>50</v>
      </c>
      <c r="H474" s="139">
        <f t="shared" si="26"/>
        <v>300</v>
      </c>
      <c r="I474" s="140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5"/>
      <c r="W474" s="155"/>
    </row>
    <row r="475" spans="1:23" s="156" customFormat="1" x14ac:dyDescent="0.25">
      <c r="A475" s="113">
        <v>467</v>
      </c>
      <c r="B475" s="204"/>
      <c r="C475" s="59" t="s">
        <v>402</v>
      </c>
      <c r="D475" s="62"/>
      <c r="E475" s="153">
        <v>6</v>
      </c>
      <c r="F475" s="62" t="s">
        <v>129</v>
      </c>
      <c r="G475" s="62">
        <v>19</v>
      </c>
      <c r="H475" s="139">
        <f t="shared" si="26"/>
        <v>114</v>
      </c>
      <c r="I475" s="140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5"/>
      <c r="W475" s="155"/>
    </row>
    <row r="476" spans="1:23" s="156" customFormat="1" x14ac:dyDescent="0.25">
      <c r="A476" s="113">
        <v>468</v>
      </c>
      <c r="B476" s="204"/>
      <c r="C476" s="59" t="s">
        <v>403</v>
      </c>
      <c r="D476" s="62"/>
      <c r="E476" s="153">
        <v>6</v>
      </c>
      <c r="F476" s="62" t="s">
        <v>129</v>
      </c>
      <c r="G476" s="62">
        <v>7000</v>
      </c>
      <c r="H476" s="139">
        <f t="shared" si="26"/>
        <v>42000</v>
      </c>
      <c r="I476" s="140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5"/>
      <c r="W476" s="155"/>
    </row>
    <row r="477" spans="1:23" s="156" customFormat="1" x14ac:dyDescent="0.25">
      <c r="A477" s="113">
        <v>469</v>
      </c>
      <c r="B477" s="204"/>
      <c r="C477" s="59" t="s">
        <v>404</v>
      </c>
      <c r="D477" s="62"/>
      <c r="E477" s="153">
        <v>6</v>
      </c>
      <c r="F477" s="62" t="s">
        <v>193</v>
      </c>
      <c r="G477" s="62">
        <v>8600</v>
      </c>
      <c r="H477" s="139">
        <f t="shared" si="26"/>
        <v>51600</v>
      </c>
      <c r="I477" s="140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5"/>
      <c r="W477" s="155"/>
    </row>
    <row r="478" spans="1:23" s="156" customFormat="1" x14ac:dyDescent="0.25">
      <c r="A478" s="113">
        <v>470</v>
      </c>
      <c r="B478" s="204"/>
      <c r="C478" s="59" t="s">
        <v>405</v>
      </c>
      <c r="D478" s="62"/>
      <c r="E478" s="153">
        <v>6</v>
      </c>
      <c r="F478" s="62" t="s">
        <v>193</v>
      </c>
      <c r="G478" s="62">
        <v>9800</v>
      </c>
      <c r="H478" s="139">
        <f t="shared" si="26"/>
        <v>58800</v>
      </c>
      <c r="I478" s="140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5"/>
      <c r="W478" s="155"/>
    </row>
    <row r="479" spans="1:23" s="156" customFormat="1" x14ac:dyDescent="0.25">
      <c r="A479" s="113">
        <v>471</v>
      </c>
      <c r="B479" s="204"/>
      <c r="C479" s="59" t="s">
        <v>406</v>
      </c>
      <c r="D479" s="62"/>
      <c r="E479" s="153">
        <v>6</v>
      </c>
      <c r="F479" s="62" t="s">
        <v>193</v>
      </c>
      <c r="G479" s="62">
        <v>6807</v>
      </c>
      <c r="H479" s="139">
        <f t="shared" si="26"/>
        <v>40842</v>
      </c>
      <c r="I479" s="140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5"/>
      <c r="W479" s="155"/>
    </row>
    <row r="480" spans="1:23" s="156" customFormat="1" x14ac:dyDescent="0.25">
      <c r="A480" s="113">
        <v>472</v>
      </c>
      <c r="B480" s="204"/>
      <c r="C480" s="59" t="s">
        <v>407</v>
      </c>
      <c r="D480" s="62"/>
      <c r="E480" s="153">
        <v>16</v>
      </c>
      <c r="F480" s="62" t="s">
        <v>147</v>
      </c>
      <c r="G480" s="62">
        <v>3674</v>
      </c>
      <c r="H480" s="139">
        <f t="shared" si="26"/>
        <v>58784</v>
      </c>
      <c r="I480" s="140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5"/>
      <c r="W480" s="155"/>
    </row>
    <row r="481" spans="1:23" s="156" customFormat="1" ht="25.5" x14ac:dyDescent="0.25">
      <c r="A481" s="113">
        <v>473</v>
      </c>
      <c r="B481" s="163" t="s">
        <v>95</v>
      </c>
      <c r="C481" s="158" t="s">
        <v>410</v>
      </c>
      <c r="D481" s="160" t="s">
        <v>541</v>
      </c>
      <c r="E481" s="159">
        <v>4</v>
      </c>
      <c r="F481" s="160"/>
      <c r="G481" s="160">
        <f>SUM(H482:H490)</f>
        <v>771362.5</v>
      </c>
      <c r="H481" s="161">
        <f>G481*E481</f>
        <v>3085450</v>
      </c>
      <c r="I481" s="165" t="s">
        <v>40</v>
      </c>
      <c r="J481" s="180"/>
      <c r="K481" s="180">
        <v>1</v>
      </c>
      <c r="L481" s="180"/>
      <c r="M481" s="180"/>
      <c r="N481" s="180">
        <v>1</v>
      </c>
      <c r="O481" s="180"/>
      <c r="P481" s="180"/>
      <c r="Q481" s="180">
        <v>1</v>
      </c>
      <c r="R481" s="180"/>
      <c r="S481" s="180">
        <v>1</v>
      </c>
      <c r="T481" s="162"/>
      <c r="U481" s="162"/>
      <c r="V481" s="155"/>
      <c r="W481" s="155"/>
    </row>
    <row r="482" spans="1:23" s="156" customFormat="1" x14ac:dyDescent="0.25">
      <c r="A482" s="113">
        <v>474</v>
      </c>
      <c r="B482" s="204"/>
      <c r="C482" s="157" t="s">
        <v>138</v>
      </c>
      <c r="D482" s="62"/>
      <c r="E482" s="153">
        <v>2</v>
      </c>
      <c r="F482" s="62" t="s">
        <v>147</v>
      </c>
      <c r="G482" s="62">
        <v>34920.6</v>
      </c>
      <c r="H482" s="139">
        <f>G482*E482</f>
        <v>69841.2</v>
      </c>
      <c r="I482" s="140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5"/>
      <c r="W482" s="155"/>
    </row>
    <row r="483" spans="1:23" s="156" customFormat="1" x14ac:dyDescent="0.25">
      <c r="A483" s="113">
        <v>475</v>
      </c>
      <c r="B483" s="204"/>
      <c r="C483" s="157" t="s">
        <v>411</v>
      </c>
      <c r="D483" s="62"/>
      <c r="E483" s="153">
        <v>25</v>
      </c>
      <c r="F483" s="62" t="s">
        <v>129</v>
      </c>
      <c r="G483" s="62">
        <v>60</v>
      </c>
      <c r="H483" s="139">
        <f t="shared" ref="H483:H490" si="27">G483*E483</f>
        <v>1500</v>
      </c>
      <c r="I483" s="140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5"/>
      <c r="W483" s="155"/>
    </row>
    <row r="484" spans="1:23" s="156" customFormat="1" x14ac:dyDescent="0.25">
      <c r="A484" s="113">
        <v>476</v>
      </c>
      <c r="B484" s="204"/>
      <c r="C484" s="157" t="s">
        <v>412</v>
      </c>
      <c r="D484" s="62"/>
      <c r="E484" s="153">
        <v>30</v>
      </c>
      <c r="F484" s="62" t="s">
        <v>373</v>
      </c>
      <c r="G484" s="62">
        <v>260</v>
      </c>
      <c r="H484" s="139">
        <f t="shared" si="27"/>
        <v>7800</v>
      </c>
      <c r="I484" s="140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5"/>
      <c r="W484" s="155"/>
    </row>
    <row r="485" spans="1:23" s="156" customFormat="1" x14ac:dyDescent="0.25">
      <c r="A485" s="113">
        <v>477</v>
      </c>
      <c r="B485" s="204"/>
      <c r="C485" s="157" t="s">
        <v>413</v>
      </c>
      <c r="D485" s="62"/>
      <c r="E485" s="153">
        <v>25</v>
      </c>
      <c r="F485" s="62" t="s">
        <v>129</v>
      </c>
      <c r="G485" s="62">
        <v>6000</v>
      </c>
      <c r="H485" s="139">
        <f t="shared" si="27"/>
        <v>150000</v>
      </c>
      <c r="I485" s="140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5"/>
      <c r="W485" s="155"/>
    </row>
    <row r="486" spans="1:23" s="156" customFormat="1" x14ac:dyDescent="0.25">
      <c r="A486" s="113">
        <v>478</v>
      </c>
      <c r="B486" s="204"/>
      <c r="C486" s="157" t="s">
        <v>414</v>
      </c>
      <c r="D486" s="62"/>
      <c r="E486" s="153">
        <v>30</v>
      </c>
      <c r="F486" s="62" t="s">
        <v>129</v>
      </c>
      <c r="G486" s="62">
        <v>12816.01</v>
      </c>
      <c r="H486" s="139">
        <f t="shared" si="27"/>
        <v>384480.3</v>
      </c>
      <c r="I486" s="140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5"/>
      <c r="W486" s="155"/>
    </row>
    <row r="487" spans="1:23" s="156" customFormat="1" x14ac:dyDescent="0.25">
      <c r="A487" s="113">
        <v>479</v>
      </c>
      <c r="B487" s="204"/>
      <c r="C487" s="157" t="s">
        <v>415</v>
      </c>
      <c r="D487" s="62"/>
      <c r="E487" s="153">
        <v>30</v>
      </c>
      <c r="F487" s="62" t="s">
        <v>129</v>
      </c>
      <c r="G487" s="62">
        <v>4200</v>
      </c>
      <c r="H487" s="139">
        <f t="shared" si="27"/>
        <v>126000</v>
      </c>
      <c r="I487" s="140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5"/>
      <c r="W487" s="155"/>
    </row>
    <row r="488" spans="1:23" s="156" customFormat="1" x14ac:dyDescent="0.25">
      <c r="A488" s="113">
        <v>480</v>
      </c>
      <c r="B488" s="204"/>
      <c r="C488" s="157" t="s">
        <v>416</v>
      </c>
      <c r="D488" s="62"/>
      <c r="E488" s="153">
        <v>25</v>
      </c>
      <c r="F488" s="62" t="s">
        <v>129</v>
      </c>
      <c r="G488" s="62">
        <v>300</v>
      </c>
      <c r="H488" s="139">
        <f t="shared" si="27"/>
        <v>7500</v>
      </c>
      <c r="I488" s="140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5"/>
      <c r="W488" s="155"/>
    </row>
    <row r="489" spans="1:23" s="156" customFormat="1" x14ac:dyDescent="0.25">
      <c r="A489" s="113">
        <v>481</v>
      </c>
      <c r="B489" s="204"/>
      <c r="C489" s="157" t="s">
        <v>417</v>
      </c>
      <c r="D489" s="62"/>
      <c r="E489" s="153">
        <v>34</v>
      </c>
      <c r="F489" s="62" t="s">
        <v>129</v>
      </c>
      <c r="G489" s="62">
        <v>499</v>
      </c>
      <c r="H489" s="139">
        <f t="shared" si="27"/>
        <v>16966</v>
      </c>
      <c r="I489" s="140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5"/>
      <c r="W489" s="155"/>
    </row>
    <row r="490" spans="1:23" s="156" customFormat="1" x14ac:dyDescent="0.25">
      <c r="A490" s="113">
        <v>482</v>
      </c>
      <c r="B490" s="204"/>
      <c r="C490" s="157" t="s">
        <v>418</v>
      </c>
      <c r="D490" s="62"/>
      <c r="E490" s="153">
        <v>25</v>
      </c>
      <c r="F490" s="62" t="s">
        <v>129</v>
      </c>
      <c r="G490" s="62">
        <v>291</v>
      </c>
      <c r="H490" s="139">
        <f t="shared" si="27"/>
        <v>7275</v>
      </c>
      <c r="I490" s="140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5"/>
      <c r="W490" s="155"/>
    </row>
    <row r="491" spans="1:23" s="156" customFormat="1" x14ac:dyDescent="0.25">
      <c r="A491" s="113">
        <v>483</v>
      </c>
      <c r="B491" s="163" t="s">
        <v>95</v>
      </c>
      <c r="C491" s="164" t="s">
        <v>279</v>
      </c>
      <c r="D491" s="160" t="s">
        <v>541</v>
      </c>
      <c r="E491" s="159"/>
      <c r="F491" s="160"/>
      <c r="G491" s="160"/>
      <c r="H491" s="161">
        <f>SUM(H492:H497)</f>
        <v>910000</v>
      </c>
      <c r="I491" s="165" t="s">
        <v>40</v>
      </c>
      <c r="J491" s="162"/>
      <c r="K491" s="162"/>
      <c r="L491" s="162"/>
      <c r="M491" s="180">
        <v>1</v>
      </c>
      <c r="N491" s="180"/>
      <c r="O491" s="180"/>
      <c r="P491" s="180"/>
      <c r="Q491" s="162"/>
      <c r="R491" s="162"/>
      <c r="S491" s="162"/>
      <c r="T491" s="162"/>
      <c r="U491" s="162"/>
      <c r="V491" s="155"/>
      <c r="W491" s="155"/>
    </row>
    <row r="492" spans="1:23" s="156" customFormat="1" x14ac:dyDescent="0.25">
      <c r="A492" s="113">
        <v>484</v>
      </c>
      <c r="B492" s="204"/>
      <c r="C492" s="157" t="s">
        <v>138</v>
      </c>
      <c r="D492" s="62"/>
      <c r="E492" s="153">
        <v>4</v>
      </c>
      <c r="F492" s="62" t="s">
        <v>147</v>
      </c>
      <c r="G492" s="62">
        <v>34481.25</v>
      </c>
      <c r="H492" s="139">
        <f>G492*E492</f>
        <v>137925</v>
      </c>
      <c r="I492" s="139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5"/>
      <c r="W492" s="155"/>
    </row>
    <row r="493" spans="1:23" s="156" customFormat="1" x14ac:dyDescent="0.25">
      <c r="A493" s="113">
        <v>485</v>
      </c>
      <c r="B493" s="204"/>
      <c r="C493" s="157" t="s">
        <v>291</v>
      </c>
      <c r="D493" s="62"/>
      <c r="E493" s="153">
        <v>50</v>
      </c>
      <c r="F493" s="62" t="s">
        <v>296</v>
      </c>
      <c r="G493" s="62">
        <v>5300</v>
      </c>
      <c r="H493" s="139">
        <f t="shared" ref="H493:H497" si="28">G493*E493</f>
        <v>265000</v>
      </c>
      <c r="I493" s="140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5"/>
      <c r="W493" s="155"/>
    </row>
    <row r="494" spans="1:23" s="156" customFormat="1" x14ac:dyDescent="0.25">
      <c r="A494" s="113">
        <v>486</v>
      </c>
      <c r="B494" s="204"/>
      <c r="C494" s="157" t="s">
        <v>292</v>
      </c>
      <c r="D494" s="62"/>
      <c r="E494" s="153">
        <v>50</v>
      </c>
      <c r="F494" s="62" t="s">
        <v>296</v>
      </c>
      <c r="G494" s="62">
        <v>8256</v>
      </c>
      <c r="H494" s="139">
        <f t="shared" si="28"/>
        <v>412800</v>
      </c>
      <c r="I494" s="140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5"/>
      <c r="W494" s="155"/>
    </row>
    <row r="495" spans="1:23" s="156" customFormat="1" x14ac:dyDescent="0.25">
      <c r="A495" s="113">
        <v>487</v>
      </c>
      <c r="B495" s="204"/>
      <c r="C495" s="157" t="s">
        <v>293</v>
      </c>
      <c r="D495" s="62"/>
      <c r="E495" s="153">
        <v>50</v>
      </c>
      <c r="F495" s="62" t="s">
        <v>129</v>
      </c>
      <c r="G495" s="62">
        <v>207</v>
      </c>
      <c r="H495" s="139">
        <f t="shared" si="28"/>
        <v>10350</v>
      </c>
      <c r="I495" s="140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5"/>
      <c r="W495" s="155"/>
    </row>
    <row r="496" spans="1:23" s="156" customFormat="1" x14ac:dyDescent="0.25">
      <c r="A496" s="113">
        <v>488</v>
      </c>
      <c r="B496" s="204"/>
      <c r="C496" s="157" t="s">
        <v>294</v>
      </c>
      <c r="D496" s="62"/>
      <c r="E496" s="153">
        <v>50</v>
      </c>
      <c r="F496" s="62" t="s">
        <v>129</v>
      </c>
      <c r="G496" s="62">
        <v>207</v>
      </c>
      <c r="H496" s="139">
        <f t="shared" si="28"/>
        <v>10350</v>
      </c>
      <c r="I496" s="140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5"/>
      <c r="W496" s="155"/>
    </row>
    <row r="497" spans="1:23" s="156" customFormat="1" x14ac:dyDescent="0.25">
      <c r="A497" s="113">
        <v>489</v>
      </c>
      <c r="B497" s="204"/>
      <c r="C497" s="157" t="s">
        <v>295</v>
      </c>
      <c r="D497" s="62"/>
      <c r="E497" s="153">
        <v>45</v>
      </c>
      <c r="F497" s="62" t="s">
        <v>129</v>
      </c>
      <c r="G497" s="62">
        <v>1635</v>
      </c>
      <c r="H497" s="139">
        <f t="shared" si="28"/>
        <v>73575</v>
      </c>
      <c r="I497" s="140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5"/>
      <c r="W497" s="155"/>
    </row>
    <row r="498" spans="1:23" s="156" customFormat="1" x14ac:dyDescent="0.25">
      <c r="A498" s="113">
        <v>490</v>
      </c>
      <c r="B498" s="203" t="s">
        <v>79</v>
      </c>
      <c r="C498" s="167" t="s">
        <v>419</v>
      </c>
      <c r="D498" s="169"/>
      <c r="E498" s="168"/>
      <c r="F498" s="169"/>
      <c r="G498" s="169"/>
      <c r="H498" s="170">
        <f>H499+H501</f>
        <v>37334164</v>
      </c>
      <c r="I498" s="172" t="s">
        <v>73</v>
      </c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55"/>
      <c r="W498" s="155"/>
    </row>
    <row r="499" spans="1:23" s="156" customFormat="1" ht="25.5" x14ac:dyDescent="0.25">
      <c r="A499" s="113">
        <v>491</v>
      </c>
      <c r="B499" s="163" t="s">
        <v>79</v>
      </c>
      <c r="C499" s="158" t="s">
        <v>420</v>
      </c>
      <c r="D499" s="160" t="s">
        <v>541</v>
      </c>
      <c r="E499" s="159"/>
      <c r="F499" s="160"/>
      <c r="G499" s="160"/>
      <c r="H499" s="161">
        <f>H500</f>
        <v>19706000</v>
      </c>
      <c r="I499" s="165" t="s">
        <v>73</v>
      </c>
      <c r="J499" s="162"/>
      <c r="K499" s="180">
        <v>5</v>
      </c>
      <c r="L499" s="180"/>
      <c r="M499" s="180">
        <v>5</v>
      </c>
      <c r="N499" s="180"/>
      <c r="O499" s="180">
        <v>5</v>
      </c>
      <c r="P499" s="180"/>
      <c r="Q499" s="180">
        <v>5</v>
      </c>
      <c r="R499" s="180"/>
      <c r="S499" s="180">
        <v>5</v>
      </c>
      <c r="T499" s="180"/>
      <c r="U499" s="162"/>
      <c r="V499" s="155"/>
      <c r="W499" s="155"/>
    </row>
    <row r="500" spans="1:23" s="156" customFormat="1" x14ac:dyDescent="0.25">
      <c r="A500" s="113">
        <v>492</v>
      </c>
      <c r="B500" s="204"/>
      <c r="C500" s="157" t="s">
        <v>421</v>
      </c>
      <c r="D500" s="62"/>
      <c r="E500" s="153">
        <v>25</v>
      </c>
      <c r="F500" s="62" t="s">
        <v>147</v>
      </c>
      <c r="G500" s="62">
        <v>788240</v>
      </c>
      <c r="H500" s="139">
        <f>G500*E500</f>
        <v>19706000</v>
      </c>
      <c r="I500" s="166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5"/>
      <c r="W500" s="155"/>
    </row>
    <row r="501" spans="1:23" s="156" customFormat="1" x14ac:dyDescent="0.25">
      <c r="A501" s="113">
        <v>493</v>
      </c>
      <c r="B501" s="163" t="s">
        <v>79</v>
      </c>
      <c r="C501" s="164" t="s">
        <v>421</v>
      </c>
      <c r="D501" s="160" t="s">
        <v>541</v>
      </c>
      <c r="E501" s="159"/>
      <c r="F501" s="160"/>
      <c r="G501" s="160"/>
      <c r="H501" s="161">
        <f>SUM(H502:H506)</f>
        <v>17628164</v>
      </c>
      <c r="I501" s="165" t="s">
        <v>73</v>
      </c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55"/>
      <c r="W501" s="155"/>
    </row>
    <row r="502" spans="1:23" s="156" customFormat="1" x14ac:dyDescent="0.25">
      <c r="A502" s="113">
        <v>494</v>
      </c>
      <c r="B502" s="204"/>
      <c r="C502" s="157" t="s">
        <v>421</v>
      </c>
      <c r="D502" s="62"/>
      <c r="E502" s="153">
        <v>10</v>
      </c>
      <c r="F502" s="62" t="s">
        <v>147</v>
      </c>
      <c r="G502" s="62">
        <v>980856.4</v>
      </c>
      <c r="H502" s="139">
        <f>G502*E502</f>
        <v>9808564</v>
      </c>
      <c r="I502" s="140"/>
      <c r="J502" s="154"/>
      <c r="K502" s="181">
        <v>2</v>
      </c>
      <c r="L502" s="181"/>
      <c r="M502" s="181">
        <v>2</v>
      </c>
      <c r="N502" s="181"/>
      <c r="O502" s="181">
        <v>2</v>
      </c>
      <c r="P502" s="181"/>
      <c r="Q502" s="181">
        <v>2</v>
      </c>
      <c r="R502" s="181"/>
      <c r="S502" s="181">
        <v>2</v>
      </c>
      <c r="T502" s="181"/>
      <c r="U502" s="154"/>
      <c r="V502" s="155"/>
      <c r="W502" s="155"/>
    </row>
    <row r="503" spans="1:23" s="156" customFormat="1" x14ac:dyDescent="0.25">
      <c r="A503" s="113">
        <v>495</v>
      </c>
      <c r="B503" s="204"/>
      <c r="C503" s="157" t="s">
        <v>487</v>
      </c>
      <c r="D503" s="62"/>
      <c r="E503" s="153">
        <v>4</v>
      </c>
      <c r="F503" s="62" t="s">
        <v>147</v>
      </c>
      <c r="G503" s="62">
        <v>512600</v>
      </c>
      <c r="H503" s="139">
        <f>G503*E503</f>
        <v>2050400</v>
      </c>
      <c r="I503" s="140"/>
      <c r="J503" s="154"/>
      <c r="K503" s="181">
        <v>1</v>
      </c>
      <c r="L503" s="181"/>
      <c r="M503" s="181"/>
      <c r="N503" s="181">
        <v>1</v>
      </c>
      <c r="O503" s="181"/>
      <c r="P503" s="181"/>
      <c r="Q503" s="181">
        <v>1</v>
      </c>
      <c r="R503" s="181"/>
      <c r="S503" s="181"/>
      <c r="T503" s="181">
        <v>1</v>
      </c>
      <c r="U503" s="154"/>
      <c r="V503" s="155"/>
      <c r="W503" s="155"/>
    </row>
    <row r="504" spans="1:23" s="156" customFormat="1" x14ac:dyDescent="0.25">
      <c r="A504" s="113">
        <v>496</v>
      </c>
      <c r="B504" s="204"/>
      <c r="C504" s="157" t="s">
        <v>488</v>
      </c>
      <c r="D504" s="62"/>
      <c r="E504" s="153">
        <v>4</v>
      </c>
      <c r="F504" s="62" t="s">
        <v>147</v>
      </c>
      <c r="G504" s="62">
        <v>836750</v>
      </c>
      <c r="H504" s="139">
        <f>G504*E504</f>
        <v>3347000</v>
      </c>
      <c r="I504" s="140"/>
      <c r="J504" s="154"/>
      <c r="K504" s="181">
        <v>1</v>
      </c>
      <c r="L504" s="154"/>
      <c r="M504" s="154"/>
      <c r="N504" s="181">
        <v>1</v>
      </c>
      <c r="O504" s="154"/>
      <c r="P504" s="154"/>
      <c r="Q504" s="181">
        <v>1</v>
      </c>
      <c r="R504" s="154"/>
      <c r="S504" s="154"/>
      <c r="T504" s="181">
        <v>1</v>
      </c>
      <c r="U504" s="154"/>
      <c r="V504" s="155"/>
      <c r="W504" s="155"/>
    </row>
    <row r="505" spans="1:23" s="156" customFormat="1" ht="25.5" x14ac:dyDescent="0.25">
      <c r="A505" s="113">
        <v>497</v>
      </c>
      <c r="B505" s="204"/>
      <c r="C505" s="59" t="s">
        <v>489</v>
      </c>
      <c r="D505" s="62"/>
      <c r="E505" s="153">
        <v>4</v>
      </c>
      <c r="F505" s="62" t="s">
        <v>147</v>
      </c>
      <c r="G505" s="62">
        <v>530550</v>
      </c>
      <c r="H505" s="139">
        <f>G505*E505</f>
        <v>2122200</v>
      </c>
      <c r="I505" s="140"/>
      <c r="J505" s="154"/>
      <c r="K505" s="181">
        <v>1</v>
      </c>
      <c r="L505" s="154"/>
      <c r="M505" s="154"/>
      <c r="N505" s="181">
        <v>1</v>
      </c>
      <c r="O505" s="154"/>
      <c r="P505" s="154"/>
      <c r="Q505" s="181">
        <v>1</v>
      </c>
      <c r="R505" s="154"/>
      <c r="S505" s="154"/>
      <c r="T505" s="181">
        <v>1</v>
      </c>
      <c r="U505" s="154"/>
      <c r="V505" s="155"/>
      <c r="W505" s="155"/>
    </row>
    <row r="506" spans="1:23" s="156" customFormat="1" x14ac:dyDescent="0.25">
      <c r="A506" s="113">
        <v>498</v>
      </c>
      <c r="B506" s="204"/>
      <c r="C506" s="157" t="s">
        <v>490</v>
      </c>
      <c r="D506" s="62"/>
      <c r="E506" s="153">
        <v>1</v>
      </c>
      <c r="F506" s="62" t="s">
        <v>147</v>
      </c>
      <c r="G506" s="62">
        <v>300000</v>
      </c>
      <c r="H506" s="139">
        <f>G506*E506</f>
        <v>300000</v>
      </c>
      <c r="I506" s="140"/>
      <c r="J506" s="154"/>
      <c r="K506" s="181">
        <v>1</v>
      </c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5"/>
      <c r="W506" s="155"/>
    </row>
    <row r="507" spans="1:23" s="156" customFormat="1" x14ac:dyDescent="0.25">
      <c r="A507" s="113">
        <v>499</v>
      </c>
      <c r="B507" s="203" t="s">
        <v>79</v>
      </c>
      <c r="C507" s="167" t="s">
        <v>419</v>
      </c>
      <c r="D507" s="169"/>
      <c r="E507" s="168"/>
      <c r="F507" s="169"/>
      <c r="G507" s="169"/>
      <c r="H507" s="170">
        <f>H508</f>
        <v>480000</v>
      </c>
      <c r="I507" s="172" t="s">
        <v>40</v>
      </c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55"/>
      <c r="W507" s="155"/>
    </row>
    <row r="508" spans="1:23" s="156" customFormat="1" x14ac:dyDescent="0.25">
      <c r="A508" s="113">
        <v>500</v>
      </c>
      <c r="B508" s="163" t="s">
        <v>79</v>
      </c>
      <c r="C508" s="164" t="s">
        <v>455</v>
      </c>
      <c r="D508" s="160" t="s">
        <v>541</v>
      </c>
      <c r="E508" s="159"/>
      <c r="F508" s="160"/>
      <c r="G508" s="160"/>
      <c r="H508" s="161">
        <f>H509</f>
        <v>480000</v>
      </c>
      <c r="I508" s="165" t="s">
        <v>40</v>
      </c>
      <c r="J508" s="162"/>
      <c r="K508" s="162"/>
      <c r="L508" s="162"/>
      <c r="M508" s="180">
        <v>1</v>
      </c>
      <c r="N508" s="162"/>
      <c r="O508" s="162"/>
      <c r="P508" s="162"/>
      <c r="Q508" s="162"/>
      <c r="R508" s="162"/>
      <c r="S508" s="162"/>
      <c r="T508" s="162"/>
      <c r="U508" s="162"/>
      <c r="V508" s="155"/>
      <c r="W508" s="155"/>
    </row>
    <row r="509" spans="1:23" s="156" customFormat="1" x14ac:dyDescent="0.25">
      <c r="A509" s="113">
        <v>501</v>
      </c>
      <c r="B509" s="204"/>
      <c r="C509" s="157" t="s">
        <v>456</v>
      </c>
      <c r="D509" s="62"/>
      <c r="E509" s="153">
        <v>1</v>
      </c>
      <c r="F509" s="62" t="s">
        <v>147</v>
      </c>
      <c r="G509" s="62">
        <v>480000</v>
      </c>
      <c r="H509" s="139">
        <f>G509*E509</f>
        <v>480000</v>
      </c>
      <c r="I509" s="140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5"/>
      <c r="W509" s="155"/>
    </row>
    <row r="510" spans="1:23" s="156" customFormat="1" ht="25.5" x14ac:dyDescent="0.25">
      <c r="A510" s="113">
        <v>502</v>
      </c>
      <c r="B510" s="203" t="s">
        <v>80</v>
      </c>
      <c r="C510" s="173" t="s">
        <v>486</v>
      </c>
      <c r="D510" s="169"/>
      <c r="E510" s="168"/>
      <c r="F510" s="169"/>
      <c r="G510" s="169"/>
      <c r="H510" s="170">
        <f>H511</f>
        <v>16084800</v>
      </c>
      <c r="I510" s="172" t="s">
        <v>73</v>
      </c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55"/>
      <c r="W510" s="155"/>
    </row>
    <row r="511" spans="1:23" s="156" customFormat="1" x14ac:dyDescent="0.25">
      <c r="A511" s="113">
        <v>503</v>
      </c>
      <c r="B511" s="163" t="s">
        <v>80</v>
      </c>
      <c r="C511" s="164" t="s">
        <v>484</v>
      </c>
      <c r="D511" s="160" t="s">
        <v>542</v>
      </c>
      <c r="E511" s="159"/>
      <c r="F511" s="160"/>
      <c r="G511" s="160"/>
      <c r="H511" s="161">
        <f>H512</f>
        <v>16084800</v>
      </c>
      <c r="I511" s="165" t="s">
        <v>73</v>
      </c>
      <c r="J511" s="162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55"/>
      <c r="W511" s="155"/>
    </row>
    <row r="512" spans="1:23" s="156" customFormat="1" x14ac:dyDescent="0.25">
      <c r="A512" s="113">
        <v>504</v>
      </c>
      <c r="B512" s="204"/>
      <c r="C512" s="157" t="s">
        <v>485</v>
      </c>
      <c r="D512" s="62"/>
      <c r="E512" s="153">
        <v>20</v>
      </c>
      <c r="F512" s="62" t="s">
        <v>147</v>
      </c>
      <c r="G512" s="62">
        <v>804240</v>
      </c>
      <c r="H512" s="139">
        <f>G512*E512</f>
        <v>16084800</v>
      </c>
      <c r="I512" s="140"/>
      <c r="J512" s="154"/>
      <c r="K512" s="181">
        <v>5</v>
      </c>
      <c r="L512" s="181"/>
      <c r="M512" s="181"/>
      <c r="N512" s="181">
        <v>5</v>
      </c>
      <c r="O512" s="181"/>
      <c r="P512" s="181"/>
      <c r="Q512" s="181">
        <v>5</v>
      </c>
      <c r="R512" s="181"/>
      <c r="S512" s="181"/>
      <c r="T512" s="181">
        <v>5</v>
      </c>
      <c r="U512" s="181"/>
      <c r="V512" s="155"/>
      <c r="W512" s="155"/>
    </row>
    <row r="513" spans="1:23" s="156" customFormat="1" x14ac:dyDescent="0.25">
      <c r="A513" s="113">
        <v>505</v>
      </c>
      <c r="B513" s="203" t="s">
        <v>492</v>
      </c>
      <c r="C513" s="167" t="s">
        <v>491</v>
      </c>
      <c r="D513" s="169"/>
      <c r="E513" s="168"/>
      <c r="F513" s="169"/>
      <c r="G513" s="169"/>
      <c r="H513" s="170">
        <f>H514</f>
        <v>1650000</v>
      </c>
      <c r="I513" s="172" t="s">
        <v>73</v>
      </c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55"/>
      <c r="W513" s="155"/>
    </row>
    <row r="514" spans="1:23" s="156" customFormat="1" x14ac:dyDescent="0.25">
      <c r="A514" s="113">
        <v>506</v>
      </c>
      <c r="B514" s="163" t="s">
        <v>492</v>
      </c>
      <c r="C514" s="164" t="s">
        <v>494</v>
      </c>
      <c r="D514" s="160" t="s">
        <v>542</v>
      </c>
      <c r="E514" s="159"/>
      <c r="F514" s="160"/>
      <c r="G514" s="160"/>
      <c r="H514" s="161">
        <f>H515</f>
        <v>1650000</v>
      </c>
      <c r="I514" s="165" t="s">
        <v>73</v>
      </c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55"/>
      <c r="W514" s="155"/>
    </row>
    <row r="515" spans="1:23" s="156" customFormat="1" x14ac:dyDescent="0.25">
      <c r="A515" s="113">
        <v>507</v>
      </c>
      <c r="B515" s="204"/>
      <c r="C515" s="157" t="s">
        <v>493</v>
      </c>
      <c r="D515" s="62"/>
      <c r="E515" s="153">
        <v>4</v>
      </c>
      <c r="F515" s="62" t="s">
        <v>147</v>
      </c>
      <c r="G515" s="62">
        <v>412500</v>
      </c>
      <c r="H515" s="139">
        <f>G515*E515</f>
        <v>1650000</v>
      </c>
      <c r="I515" s="140"/>
      <c r="J515" s="154"/>
      <c r="K515" s="181">
        <v>1</v>
      </c>
      <c r="L515" s="181"/>
      <c r="M515" s="181"/>
      <c r="N515" s="181">
        <v>1</v>
      </c>
      <c r="O515" s="181"/>
      <c r="P515" s="181"/>
      <c r="Q515" s="181">
        <v>1</v>
      </c>
      <c r="R515" s="181"/>
      <c r="S515" s="181"/>
      <c r="T515" s="181">
        <v>1</v>
      </c>
      <c r="U515" s="154"/>
      <c r="V515" s="155"/>
      <c r="W515" s="155"/>
    </row>
    <row r="516" spans="1:23" s="156" customFormat="1" ht="25.5" x14ac:dyDescent="0.25">
      <c r="A516" s="113">
        <v>508</v>
      </c>
      <c r="B516" s="203" t="s">
        <v>100</v>
      </c>
      <c r="C516" s="173" t="s">
        <v>496</v>
      </c>
      <c r="D516" s="169"/>
      <c r="E516" s="168"/>
      <c r="F516" s="169"/>
      <c r="G516" s="169"/>
      <c r="H516" s="170">
        <f>H517</f>
        <v>30652114.999999996</v>
      </c>
      <c r="I516" s="172" t="s">
        <v>47</v>
      </c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55"/>
      <c r="W516" s="155"/>
    </row>
    <row r="517" spans="1:23" s="156" customFormat="1" ht="25.5" x14ac:dyDescent="0.25">
      <c r="A517" s="113">
        <v>509</v>
      </c>
      <c r="B517" s="163" t="s">
        <v>100</v>
      </c>
      <c r="C517" s="158" t="s">
        <v>422</v>
      </c>
      <c r="D517" s="160" t="s">
        <v>541</v>
      </c>
      <c r="E517" s="159"/>
      <c r="F517" s="160"/>
      <c r="G517" s="160"/>
      <c r="H517" s="161">
        <f>SUM(H518:H542)</f>
        <v>30652114.999999996</v>
      </c>
      <c r="I517" s="165" t="s">
        <v>47</v>
      </c>
      <c r="J517" s="180">
        <v>1</v>
      </c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55"/>
      <c r="W517" s="155"/>
    </row>
    <row r="518" spans="1:23" s="156" customFormat="1" x14ac:dyDescent="0.25">
      <c r="A518" s="113">
        <v>510</v>
      </c>
      <c r="B518" s="204"/>
      <c r="C518" s="157" t="s">
        <v>423</v>
      </c>
      <c r="D518" s="62"/>
      <c r="E518" s="153">
        <v>162</v>
      </c>
      <c r="F518" s="62" t="s">
        <v>129</v>
      </c>
      <c r="G518" s="62">
        <v>163267.66</v>
      </c>
      <c r="H518" s="139">
        <f>G518*E518</f>
        <v>26449360.920000002</v>
      </c>
      <c r="I518" s="140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5"/>
      <c r="W518" s="155"/>
    </row>
    <row r="519" spans="1:23" s="156" customFormat="1" x14ac:dyDescent="0.25">
      <c r="A519" s="113">
        <v>511</v>
      </c>
      <c r="B519" s="204"/>
      <c r="C519" s="157" t="s">
        <v>424</v>
      </c>
      <c r="D519" s="62"/>
      <c r="E519" s="153">
        <v>95</v>
      </c>
      <c r="F519" s="62" t="s">
        <v>129</v>
      </c>
      <c r="G519" s="62">
        <v>16715.52</v>
      </c>
      <c r="H519" s="139">
        <f t="shared" ref="H519:H542" si="29">G519*E519</f>
        <v>1587974.4000000001</v>
      </c>
      <c r="I519" s="140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5"/>
      <c r="W519" s="155"/>
    </row>
    <row r="520" spans="1:23" s="156" customFormat="1" x14ac:dyDescent="0.25">
      <c r="A520" s="113">
        <v>512</v>
      </c>
      <c r="B520" s="204"/>
      <c r="C520" s="157" t="s">
        <v>425</v>
      </c>
      <c r="D520" s="62"/>
      <c r="E520" s="153">
        <v>126</v>
      </c>
      <c r="F520" s="62" t="s">
        <v>129</v>
      </c>
      <c r="G520" s="62">
        <v>485.76</v>
      </c>
      <c r="H520" s="139">
        <f t="shared" si="29"/>
        <v>61205.760000000002</v>
      </c>
      <c r="I520" s="140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5"/>
      <c r="W520" s="155"/>
    </row>
    <row r="521" spans="1:23" s="156" customFormat="1" x14ac:dyDescent="0.25">
      <c r="A521" s="113">
        <v>513</v>
      </c>
      <c r="B521" s="204"/>
      <c r="C521" s="157" t="s">
        <v>426</v>
      </c>
      <c r="D521" s="62"/>
      <c r="E521" s="153">
        <v>116</v>
      </c>
      <c r="F521" s="62" t="s">
        <v>129</v>
      </c>
      <c r="G521" s="62">
        <v>504</v>
      </c>
      <c r="H521" s="139">
        <f t="shared" si="29"/>
        <v>58464</v>
      </c>
      <c r="I521" s="140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5"/>
      <c r="W521" s="155"/>
    </row>
    <row r="522" spans="1:23" s="156" customFormat="1" x14ac:dyDescent="0.25">
      <c r="A522" s="113">
        <v>514</v>
      </c>
      <c r="B522" s="204"/>
      <c r="C522" s="157" t="s">
        <v>427</v>
      </c>
      <c r="D522" s="62"/>
      <c r="E522" s="153">
        <v>123</v>
      </c>
      <c r="F522" s="62" t="s">
        <v>129</v>
      </c>
      <c r="G522" s="62">
        <v>504</v>
      </c>
      <c r="H522" s="139">
        <f t="shared" si="29"/>
        <v>61992</v>
      </c>
      <c r="I522" s="140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5"/>
      <c r="W522" s="155"/>
    </row>
    <row r="523" spans="1:23" s="156" customFormat="1" x14ac:dyDescent="0.25">
      <c r="A523" s="113">
        <v>515</v>
      </c>
      <c r="B523" s="204"/>
      <c r="C523" s="157" t="s">
        <v>428</v>
      </c>
      <c r="D523" s="62"/>
      <c r="E523" s="153">
        <v>95</v>
      </c>
      <c r="F523" s="62" t="s">
        <v>129</v>
      </c>
      <c r="G523" s="62">
        <v>544.32000000000005</v>
      </c>
      <c r="H523" s="139">
        <f t="shared" si="29"/>
        <v>51710.400000000001</v>
      </c>
      <c r="I523" s="140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5"/>
      <c r="W523" s="155"/>
    </row>
    <row r="524" spans="1:23" s="156" customFormat="1" x14ac:dyDescent="0.25">
      <c r="A524" s="113">
        <v>516</v>
      </c>
      <c r="B524" s="204"/>
      <c r="C524" s="157" t="s">
        <v>429</v>
      </c>
      <c r="D524" s="62"/>
      <c r="E524" s="153">
        <v>42</v>
      </c>
      <c r="F524" s="62" t="s">
        <v>129</v>
      </c>
      <c r="G524" s="62">
        <v>2708.16</v>
      </c>
      <c r="H524" s="139">
        <f t="shared" si="29"/>
        <v>113742.72</v>
      </c>
      <c r="I524" s="140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5"/>
      <c r="W524" s="155"/>
    </row>
    <row r="525" spans="1:23" s="156" customFormat="1" x14ac:dyDescent="0.25">
      <c r="A525" s="113">
        <v>517</v>
      </c>
      <c r="B525" s="204"/>
      <c r="C525" s="157" t="s">
        <v>430</v>
      </c>
      <c r="D525" s="62"/>
      <c r="E525" s="153">
        <v>105</v>
      </c>
      <c r="F525" s="62" t="s">
        <v>129</v>
      </c>
      <c r="G525" s="62">
        <v>411.36</v>
      </c>
      <c r="H525" s="139">
        <f t="shared" si="29"/>
        <v>43192.800000000003</v>
      </c>
      <c r="I525" s="140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5"/>
      <c r="W525" s="155"/>
    </row>
    <row r="526" spans="1:23" s="156" customFormat="1" x14ac:dyDescent="0.25">
      <c r="A526" s="113">
        <v>518</v>
      </c>
      <c r="B526" s="204"/>
      <c r="C526" s="157" t="s">
        <v>431</v>
      </c>
      <c r="D526" s="62"/>
      <c r="E526" s="153">
        <v>110</v>
      </c>
      <c r="F526" s="62" t="s">
        <v>129</v>
      </c>
      <c r="G526" s="62">
        <v>5053.4399999999996</v>
      </c>
      <c r="H526" s="139">
        <f t="shared" si="29"/>
        <v>555878.39999999991</v>
      </c>
      <c r="I526" s="140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5"/>
      <c r="W526" s="155"/>
    </row>
    <row r="527" spans="1:23" s="156" customFormat="1" x14ac:dyDescent="0.25">
      <c r="A527" s="113">
        <v>519</v>
      </c>
      <c r="B527" s="204"/>
      <c r="C527" s="157" t="s">
        <v>432</v>
      </c>
      <c r="D527" s="62"/>
      <c r="E527" s="153">
        <v>65</v>
      </c>
      <c r="F527" s="62" t="s">
        <v>129</v>
      </c>
      <c r="G527" s="62">
        <v>3083.52</v>
      </c>
      <c r="H527" s="139">
        <f t="shared" si="29"/>
        <v>200428.79999999999</v>
      </c>
      <c r="I527" s="140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5"/>
      <c r="W527" s="155"/>
    </row>
    <row r="528" spans="1:23" s="156" customFormat="1" x14ac:dyDescent="0.25">
      <c r="A528" s="113">
        <v>520</v>
      </c>
      <c r="B528" s="204"/>
      <c r="C528" s="157" t="s">
        <v>433</v>
      </c>
      <c r="D528" s="62"/>
      <c r="E528" s="153">
        <v>80</v>
      </c>
      <c r="F528" s="62" t="s">
        <v>129</v>
      </c>
      <c r="G528" s="62">
        <v>6989.83</v>
      </c>
      <c r="H528" s="139">
        <f t="shared" si="29"/>
        <v>559186.4</v>
      </c>
      <c r="I528" s="140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5"/>
      <c r="W528" s="155"/>
    </row>
    <row r="529" spans="1:23" s="156" customFormat="1" x14ac:dyDescent="0.25">
      <c r="A529" s="113">
        <v>521</v>
      </c>
      <c r="B529" s="204"/>
      <c r="C529" s="157" t="s">
        <v>434</v>
      </c>
      <c r="D529" s="62"/>
      <c r="E529" s="153">
        <v>78</v>
      </c>
      <c r="F529" s="62" t="s">
        <v>129</v>
      </c>
      <c r="G529" s="62">
        <v>1966.56</v>
      </c>
      <c r="H529" s="139">
        <f t="shared" si="29"/>
        <v>153391.67999999999</v>
      </c>
      <c r="I529" s="140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5"/>
      <c r="W529" s="155"/>
    </row>
    <row r="530" spans="1:23" s="156" customFormat="1" x14ac:dyDescent="0.25">
      <c r="A530" s="113">
        <v>522</v>
      </c>
      <c r="B530" s="204"/>
      <c r="C530" s="157" t="s">
        <v>435</v>
      </c>
      <c r="D530" s="62"/>
      <c r="E530" s="153">
        <v>26</v>
      </c>
      <c r="F530" s="62" t="s">
        <v>129</v>
      </c>
      <c r="G530" s="62">
        <v>2688.32</v>
      </c>
      <c r="H530" s="139">
        <f t="shared" si="29"/>
        <v>69896.320000000007</v>
      </c>
      <c r="I530" s="140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5"/>
      <c r="W530" s="155"/>
    </row>
    <row r="531" spans="1:23" s="156" customFormat="1" x14ac:dyDescent="0.25">
      <c r="A531" s="113">
        <v>523</v>
      </c>
      <c r="B531" s="204"/>
      <c r="C531" s="157" t="s">
        <v>436</v>
      </c>
      <c r="D531" s="62"/>
      <c r="E531" s="153">
        <v>78</v>
      </c>
      <c r="F531" s="62" t="s">
        <v>129</v>
      </c>
      <c r="G531" s="62">
        <v>2288.64</v>
      </c>
      <c r="H531" s="139">
        <f t="shared" si="29"/>
        <v>178513.91999999998</v>
      </c>
      <c r="I531" s="140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5"/>
      <c r="W531" s="155"/>
    </row>
    <row r="532" spans="1:23" s="156" customFormat="1" x14ac:dyDescent="0.25">
      <c r="A532" s="113">
        <v>524</v>
      </c>
      <c r="B532" s="204"/>
      <c r="C532" s="157" t="s">
        <v>437</v>
      </c>
      <c r="D532" s="62"/>
      <c r="E532" s="153">
        <v>12</v>
      </c>
      <c r="F532" s="62" t="s">
        <v>129</v>
      </c>
      <c r="G532" s="62">
        <v>636.96</v>
      </c>
      <c r="H532" s="139">
        <f t="shared" si="29"/>
        <v>7643.52</v>
      </c>
      <c r="I532" s="140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5"/>
      <c r="W532" s="155"/>
    </row>
    <row r="533" spans="1:23" s="156" customFormat="1" x14ac:dyDescent="0.25">
      <c r="A533" s="113">
        <v>525</v>
      </c>
      <c r="B533" s="204"/>
      <c r="C533" s="157" t="s">
        <v>438</v>
      </c>
      <c r="D533" s="62"/>
      <c r="E533" s="153">
        <v>17</v>
      </c>
      <c r="F533" s="62" t="s">
        <v>129</v>
      </c>
      <c r="G533" s="62">
        <v>299.04000000000002</v>
      </c>
      <c r="H533" s="139">
        <f t="shared" si="29"/>
        <v>5083.68</v>
      </c>
      <c r="I533" s="140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5"/>
      <c r="W533" s="155"/>
    </row>
    <row r="534" spans="1:23" s="156" customFormat="1" x14ac:dyDescent="0.25">
      <c r="A534" s="113">
        <v>526</v>
      </c>
      <c r="B534" s="204"/>
      <c r="C534" s="157" t="s">
        <v>439</v>
      </c>
      <c r="D534" s="62"/>
      <c r="E534" s="153">
        <v>6</v>
      </c>
      <c r="F534" s="62" t="s">
        <v>129</v>
      </c>
      <c r="G534" s="62">
        <v>12273.12</v>
      </c>
      <c r="H534" s="139">
        <f t="shared" si="29"/>
        <v>73638.720000000001</v>
      </c>
      <c r="I534" s="140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5"/>
      <c r="W534" s="155"/>
    </row>
    <row r="535" spans="1:23" s="156" customFormat="1" x14ac:dyDescent="0.25">
      <c r="A535" s="113">
        <v>527</v>
      </c>
      <c r="B535" s="204"/>
      <c r="C535" s="157" t="s">
        <v>440</v>
      </c>
      <c r="D535" s="62"/>
      <c r="E535" s="153">
        <v>15</v>
      </c>
      <c r="F535" s="62" t="s">
        <v>129</v>
      </c>
      <c r="G535" s="62">
        <v>16124.16</v>
      </c>
      <c r="H535" s="139">
        <f t="shared" si="29"/>
        <v>241862.39999999999</v>
      </c>
      <c r="I535" s="140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5"/>
      <c r="W535" s="155"/>
    </row>
    <row r="536" spans="1:23" s="156" customFormat="1" x14ac:dyDescent="0.25">
      <c r="A536" s="113">
        <v>528</v>
      </c>
      <c r="B536" s="204"/>
      <c r="C536" s="157" t="s">
        <v>441</v>
      </c>
      <c r="D536" s="62"/>
      <c r="E536" s="153">
        <v>3</v>
      </c>
      <c r="F536" s="62" t="s">
        <v>129</v>
      </c>
      <c r="G536" s="62">
        <v>4292.68</v>
      </c>
      <c r="H536" s="139">
        <f t="shared" si="29"/>
        <v>12878.04</v>
      </c>
      <c r="I536" s="140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5"/>
      <c r="W536" s="155"/>
    </row>
    <row r="537" spans="1:23" s="156" customFormat="1" x14ac:dyDescent="0.25">
      <c r="A537" s="113">
        <v>529</v>
      </c>
      <c r="B537" s="204"/>
      <c r="C537" s="157" t="s">
        <v>442</v>
      </c>
      <c r="D537" s="62"/>
      <c r="E537" s="153">
        <v>200</v>
      </c>
      <c r="F537" s="62" t="s">
        <v>129</v>
      </c>
      <c r="G537" s="62">
        <v>50.88</v>
      </c>
      <c r="H537" s="139">
        <f t="shared" si="29"/>
        <v>10176</v>
      </c>
      <c r="I537" s="140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5"/>
      <c r="W537" s="155"/>
    </row>
    <row r="538" spans="1:23" s="156" customFormat="1" x14ac:dyDescent="0.25">
      <c r="A538" s="113">
        <v>530</v>
      </c>
      <c r="B538" s="204"/>
      <c r="C538" s="157" t="s">
        <v>443</v>
      </c>
      <c r="D538" s="62"/>
      <c r="E538" s="153">
        <v>202</v>
      </c>
      <c r="F538" s="62" t="s">
        <v>129</v>
      </c>
      <c r="G538" s="62">
        <v>202.08</v>
      </c>
      <c r="H538" s="139">
        <f t="shared" si="29"/>
        <v>40820.160000000003</v>
      </c>
      <c r="I538" s="140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5"/>
      <c r="W538" s="155"/>
    </row>
    <row r="539" spans="1:23" s="156" customFormat="1" x14ac:dyDescent="0.25">
      <c r="A539" s="113">
        <v>531</v>
      </c>
      <c r="B539" s="204"/>
      <c r="C539" s="157" t="s">
        <v>444</v>
      </c>
      <c r="D539" s="62"/>
      <c r="E539" s="153">
        <v>204</v>
      </c>
      <c r="F539" s="62" t="s">
        <v>129</v>
      </c>
      <c r="G539" s="62">
        <v>181.44</v>
      </c>
      <c r="H539" s="139">
        <f t="shared" si="29"/>
        <v>37013.760000000002</v>
      </c>
      <c r="I539" s="140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5"/>
      <c r="W539" s="155"/>
    </row>
    <row r="540" spans="1:23" s="156" customFormat="1" x14ac:dyDescent="0.25">
      <c r="A540" s="113">
        <v>532</v>
      </c>
      <c r="B540" s="204"/>
      <c r="C540" s="157" t="s">
        <v>445</v>
      </c>
      <c r="D540" s="62"/>
      <c r="E540" s="153">
        <v>205</v>
      </c>
      <c r="F540" s="62" t="s">
        <v>129</v>
      </c>
      <c r="G540" s="62">
        <v>36</v>
      </c>
      <c r="H540" s="139">
        <f t="shared" si="29"/>
        <v>7380</v>
      </c>
      <c r="I540" s="140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5"/>
      <c r="W540" s="155"/>
    </row>
    <row r="541" spans="1:23" s="156" customFormat="1" x14ac:dyDescent="0.25">
      <c r="A541" s="113">
        <v>533</v>
      </c>
      <c r="B541" s="204"/>
      <c r="C541" s="157" t="s">
        <v>446</v>
      </c>
      <c r="D541" s="62"/>
      <c r="E541" s="153">
        <v>150</v>
      </c>
      <c r="F541" s="62" t="s">
        <v>129</v>
      </c>
      <c r="G541" s="62">
        <v>196.32</v>
      </c>
      <c r="H541" s="139">
        <f t="shared" si="29"/>
        <v>29448</v>
      </c>
      <c r="I541" s="140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5"/>
      <c r="W541" s="155"/>
    </row>
    <row r="542" spans="1:23" s="156" customFormat="1" x14ac:dyDescent="0.25">
      <c r="A542" s="113">
        <v>534</v>
      </c>
      <c r="B542" s="204"/>
      <c r="C542" s="157" t="s">
        <v>447</v>
      </c>
      <c r="D542" s="62"/>
      <c r="E542" s="153">
        <v>20</v>
      </c>
      <c r="F542" s="62" t="s">
        <v>129</v>
      </c>
      <c r="G542" s="62">
        <v>2061.61</v>
      </c>
      <c r="H542" s="139">
        <f t="shared" si="29"/>
        <v>41232.200000000004</v>
      </c>
      <c r="I542" s="140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5"/>
      <c r="W542" s="155"/>
    </row>
    <row r="543" spans="1:23" s="156" customFormat="1" x14ac:dyDescent="0.25">
      <c r="A543" s="113">
        <v>535</v>
      </c>
      <c r="B543" s="203" t="s">
        <v>71</v>
      </c>
      <c r="C543" s="167" t="s">
        <v>495</v>
      </c>
      <c r="D543" s="169"/>
      <c r="E543" s="168"/>
      <c r="F543" s="169"/>
      <c r="G543" s="169"/>
      <c r="H543" s="170">
        <f>H544+H546</f>
        <v>4594550</v>
      </c>
      <c r="I543" s="172" t="s">
        <v>40</v>
      </c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55"/>
      <c r="W543" s="155"/>
    </row>
    <row r="544" spans="1:23" s="156" customFormat="1" ht="25.5" x14ac:dyDescent="0.25">
      <c r="A544" s="113">
        <v>536</v>
      </c>
      <c r="B544" s="163" t="s">
        <v>71</v>
      </c>
      <c r="C544" s="158" t="s">
        <v>374</v>
      </c>
      <c r="D544" s="160" t="s">
        <v>541</v>
      </c>
      <c r="E544" s="159">
        <v>2</v>
      </c>
      <c r="F544" s="160"/>
      <c r="G544" s="160">
        <f>H545</f>
        <v>540000</v>
      </c>
      <c r="H544" s="161">
        <f>G544*E544</f>
        <v>1080000</v>
      </c>
      <c r="I544" s="165" t="s">
        <v>40</v>
      </c>
      <c r="J544" s="162"/>
      <c r="K544" s="162"/>
      <c r="L544" s="162"/>
      <c r="M544" s="180">
        <v>1</v>
      </c>
      <c r="N544" s="180"/>
      <c r="O544" s="180"/>
      <c r="P544" s="180"/>
      <c r="Q544" s="180">
        <v>1</v>
      </c>
      <c r="R544" s="162"/>
      <c r="S544" s="162"/>
      <c r="T544" s="162"/>
      <c r="U544" s="162"/>
      <c r="V544" s="155"/>
      <c r="W544" s="155"/>
    </row>
    <row r="545" spans="1:23" s="156" customFormat="1" x14ac:dyDescent="0.25">
      <c r="A545" s="113">
        <v>537</v>
      </c>
      <c r="B545" s="204"/>
      <c r="C545" s="157" t="s">
        <v>448</v>
      </c>
      <c r="D545" s="62"/>
      <c r="E545" s="153">
        <v>12</v>
      </c>
      <c r="F545" s="62" t="s">
        <v>130</v>
      </c>
      <c r="G545" s="62">
        <v>45000</v>
      </c>
      <c r="H545" s="139">
        <f>G545*E545</f>
        <v>540000</v>
      </c>
      <c r="I545" s="166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5"/>
      <c r="W545" s="155"/>
    </row>
    <row r="546" spans="1:23" s="156" customFormat="1" ht="25.5" x14ac:dyDescent="0.25">
      <c r="A546" s="113">
        <v>538</v>
      </c>
      <c r="B546" s="163" t="s">
        <v>71</v>
      </c>
      <c r="C546" s="158" t="s">
        <v>410</v>
      </c>
      <c r="D546" s="160" t="s">
        <v>541</v>
      </c>
      <c r="E546" s="159">
        <v>4</v>
      </c>
      <c r="F546" s="160"/>
      <c r="G546" s="160">
        <f>SUM(H547:H550)</f>
        <v>878637.5</v>
      </c>
      <c r="H546" s="161">
        <f>G546*E546</f>
        <v>3514550</v>
      </c>
      <c r="I546" s="165" t="s">
        <v>40</v>
      </c>
      <c r="J546" s="180"/>
      <c r="K546" s="180">
        <v>1</v>
      </c>
      <c r="L546" s="180"/>
      <c r="M546" s="180"/>
      <c r="N546" s="180">
        <v>1</v>
      </c>
      <c r="O546" s="180"/>
      <c r="P546" s="180"/>
      <c r="Q546" s="180">
        <v>1</v>
      </c>
      <c r="R546" s="180"/>
      <c r="S546" s="180">
        <v>1</v>
      </c>
      <c r="T546" s="162"/>
      <c r="U546" s="162"/>
      <c r="V546" s="155"/>
      <c r="W546" s="155"/>
    </row>
    <row r="547" spans="1:23" s="156" customFormat="1" x14ac:dyDescent="0.25">
      <c r="A547" s="113">
        <v>539</v>
      </c>
      <c r="B547" s="204"/>
      <c r="C547" s="157" t="s">
        <v>449</v>
      </c>
      <c r="D547" s="62"/>
      <c r="E547" s="153">
        <v>30</v>
      </c>
      <c r="F547" s="62" t="s">
        <v>129</v>
      </c>
      <c r="G547" s="62">
        <v>14950</v>
      </c>
      <c r="H547" s="139">
        <f>G547*E547</f>
        <v>448500</v>
      </c>
      <c r="I547" s="140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5"/>
      <c r="W547" s="155"/>
    </row>
    <row r="548" spans="1:23" s="156" customFormat="1" x14ac:dyDescent="0.25">
      <c r="A548" s="113">
        <v>540</v>
      </c>
      <c r="B548" s="204"/>
      <c r="C548" s="157" t="s">
        <v>450</v>
      </c>
      <c r="D548" s="62"/>
      <c r="E548" s="153">
        <v>20</v>
      </c>
      <c r="F548" s="62" t="s">
        <v>129</v>
      </c>
      <c r="G548" s="62">
        <v>14650</v>
      </c>
      <c r="H548" s="139">
        <f t="shared" ref="H548:H550" si="30">G548*E548</f>
        <v>293000</v>
      </c>
      <c r="I548" s="140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5"/>
      <c r="W548" s="155"/>
    </row>
    <row r="549" spans="1:23" s="156" customFormat="1" x14ac:dyDescent="0.25">
      <c r="A549" s="113">
        <v>541</v>
      </c>
      <c r="B549" s="204"/>
      <c r="C549" s="157" t="s">
        <v>451</v>
      </c>
      <c r="D549" s="62"/>
      <c r="E549" s="153">
        <v>15</v>
      </c>
      <c r="F549" s="62" t="s">
        <v>129</v>
      </c>
      <c r="G549" s="62">
        <v>7292.5</v>
      </c>
      <c r="H549" s="139">
        <f t="shared" si="30"/>
        <v>109387.5</v>
      </c>
      <c r="I549" s="140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5"/>
      <c r="W549" s="155"/>
    </row>
    <row r="550" spans="1:23" s="156" customFormat="1" x14ac:dyDescent="0.25">
      <c r="A550" s="113">
        <v>542</v>
      </c>
      <c r="B550" s="204"/>
      <c r="C550" s="157" t="s">
        <v>295</v>
      </c>
      <c r="D550" s="62"/>
      <c r="E550" s="153">
        <v>15</v>
      </c>
      <c r="F550" s="62" t="s">
        <v>129</v>
      </c>
      <c r="G550" s="62">
        <v>1850</v>
      </c>
      <c r="H550" s="139">
        <f t="shared" si="30"/>
        <v>27750</v>
      </c>
      <c r="I550" s="140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5"/>
      <c r="W550" s="155"/>
    </row>
    <row r="551" spans="1:23" s="156" customFormat="1" x14ac:dyDescent="0.25">
      <c r="A551" s="113">
        <v>543</v>
      </c>
      <c r="B551" s="203" t="s">
        <v>453</v>
      </c>
      <c r="C551" s="167" t="s">
        <v>452</v>
      </c>
      <c r="D551" s="169"/>
      <c r="E551" s="168"/>
      <c r="F551" s="169"/>
      <c r="G551" s="169"/>
      <c r="H551" s="170">
        <f>H552</f>
        <v>750000</v>
      </c>
      <c r="I551" s="172" t="s">
        <v>40</v>
      </c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55"/>
      <c r="W551" s="155"/>
    </row>
    <row r="552" spans="1:23" s="156" customFormat="1" ht="25.5" x14ac:dyDescent="0.25">
      <c r="A552" s="113">
        <v>544</v>
      </c>
      <c r="B552" s="163" t="s">
        <v>453</v>
      </c>
      <c r="C552" s="158" t="s">
        <v>556</v>
      </c>
      <c r="D552" s="160" t="s">
        <v>544</v>
      </c>
      <c r="E552" s="159"/>
      <c r="F552" s="160"/>
      <c r="G552" s="160"/>
      <c r="H552" s="161">
        <f>H553</f>
        <v>750000</v>
      </c>
      <c r="I552" s="165" t="s">
        <v>40</v>
      </c>
      <c r="J552" s="162"/>
      <c r="K552" s="162"/>
      <c r="L552" s="162"/>
      <c r="M552" s="180">
        <v>1</v>
      </c>
      <c r="N552" s="162"/>
      <c r="O552" s="162"/>
      <c r="P552" s="162"/>
      <c r="Q552" s="162"/>
      <c r="R552" s="162"/>
      <c r="S552" s="162"/>
      <c r="T552" s="162"/>
      <c r="U552" s="162"/>
      <c r="V552" s="155"/>
      <c r="W552" s="155"/>
    </row>
    <row r="553" spans="1:23" s="156" customFormat="1" x14ac:dyDescent="0.25">
      <c r="A553" s="113">
        <v>545</v>
      </c>
      <c r="B553" s="204"/>
      <c r="C553" s="157" t="s">
        <v>454</v>
      </c>
      <c r="D553" s="62"/>
      <c r="E553" s="153">
        <v>1</v>
      </c>
      <c r="F553" s="62" t="s">
        <v>147</v>
      </c>
      <c r="G553" s="62">
        <v>750000</v>
      </c>
      <c r="H553" s="139">
        <f>G553*E553</f>
        <v>750000</v>
      </c>
      <c r="I553" s="166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5"/>
      <c r="W553" s="155"/>
    </row>
    <row r="554" spans="1:23" s="156" customFormat="1" x14ac:dyDescent="0.25">
      <c r="A554" s="113">
        <v>546</v>
      </c>
      <c r="B554" s="204"/>
      <c r="C554" s="174" t="s">
        <v>457</v>
      </c>
      <c r="D554" s="62"/>
      <c r="E554" s="153"/>
      <c r="F554" s="62"/>
      <c r="G554" s="62"/>
      <c r="H554" s="140"/>
      <c r="I554" s="140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5"/>
      <c r="W554" s="155"/>
    </row>
    <row r="555" spans="1:23" s="156" customFormat="1" ht="25.5" x14ac:dyDescent="0.25">
      <c r="A555" s="113">
        <v>547</v>
      </c>
      <c r="B555" s="203" t="s">
        <v>462</v>
      </c>
      <c r="C555" s="173" t="s">
        <v>461</v>
      </c>
      <c r="D555" s="169"/>
      <c r="E555" s="168"/>
      <c r="F555" s="169"/>
      <c r="G555" s="169"/>
      <c r="H555" s="170">
        <f>H556+H563</f>
        <v>14892800</v>
      </c>
      <c r="I555" s="172" t="s">
        <v>47</v>
      </c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55"/>
      <c r="W555" s="155"/>
    </row>
    <row r="556" spans="1:23" s="156" customFormat="1" ht="38.25" x14ac:dyDescent="0.25">
      <c r="A556" s="113">
        <v>548</v>
      </c>
      <c r="B556" s="163" t="s">
        <v>462</v>
      </c>
      <c r="C556" s="158" t="s">
        <v>508</v>
      </c>
      <c r="D556" s="160" t="s">
        <v>509</v>
      </c>
      <c r="E556" s="159"/>
      <c r="F556" s="160"/>
      <c r="G556" s="160"/>
      <c r="H556" s="161">
        <f>SUM(H557:H562)</f>
        <v>4205000</v>
      </c>
      <c r="I556" s="165" t="s">
        <v>47</v>
      </c>
      <c r="J556" s="180">
        <v>1</v>
      </c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55"/>
      <c r="W556" s="155"/>
    </row>
    <row r="557" spans="1:23" s="156" customFormat="1" x14ac:dyDescent="0.25">
      <c r="A557" s="113">
        <v>549</v>
      </c>
      <c r="B557" s="204"/>
      <c r="C557" s="157" t="s">
        <v>510</v>
      </c>
      <c r="D557" s="62"/>
      <c r="E557" s="153">
        <v>9</v>
      </c>
      <c r="F557" s="62" t="s">
        <v>130</v>
      </c>
      <c r="G557" s="62">
        <v>100000</v>
      </c>
      <c r="H557" s="139">
        <f>G557*E557</f>
        <v>900000</v>
      </c>
      <c r="I557" s="166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5"/>
      <c r="W557" s="155"/>
    </row>
    <row r="558" spans="1:23" s="156" customFormat="1" x14ac:dyDescent="0.25">
      <c r="A558" s="113">
        <v>550</v>
      </c>
      <c r="B558" s="204"/>
      <c r="C558" s="157" t="s">
        <v>511</v>
      </c>
      <c r="D558" s="62"/>
      <c r="E558" s="153">
        <v>30</v>
      </c>
      <c r="F558" s="62" t="s">
        <v>130</v>
      </c>
      <c r="G558" s="62">
        <v>60000</v>
      </c>
      <c r="H558" s="139">
        <f t="shared" ref="H558:H562" si="31">G558*E558</f>
        <v>1800000</v>
      </c>
      <c r="I558" s="166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5"/>
      <c r="W558" s="155"/>
    </row>
    <row r="559" spans="1:23" s="156" customFormat="1" x14ac:dyDescent="0.25">
      <c r="A559" s="113">
        <v>551</v>
      </c>
      <c r="B559" s="204"/>
      <c r="C559" s="157" t="s">
        <v>512</v>
      </c>
      <c r="D559" s="62"/>
      <c r="E559" s="153">
        <v>11</v>
      </c>
      <c r="F559" s="62" t="s">
        <v>130</v>
      </c>
      <c r="G559" s="62">
        <v>30000</v>
      </c>
      <c r="H559" s="139">
        <f t="shared" si="31"/>
        <v>330000</v>
      </c>
      <c r="I559" s="166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5"/>
      <c r="W559" s="155"/>
    </row>
    <row r="560" spans="1:23" s="156" customFormat="1" x14ac:dyDescent="0.25">
      <c r="A560" s="113">
        <v>552</v>
      </c>
      <c r="B560" s="204"/>
      <c r="C560" s="157" t="s">
        <v>513</v>
      </c>
      <c r="D560" s="62"/>
      <c r="E560" s="153">
        <v>23</v>
      </c>
      <c r="F560" s="62" t="s">
        <v>130</v>
      </c>
      <c r="G560" s="62">
        <v>25000</v>
      </c>
      <c r="H560" s="139">
        <f t="shared" si="31"/>
        <v>575000</v>
      </c>
      <c r="I560" s="166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5"/>
      <c r="W560" s="155"/>
    </row>
    <row r="561" spans="1:23" s="156" customFormat="1" x14ac:dyDescent="0.25">
      <c r="A561" s="113">
        <v>553</v>
      </c>
      <c r="B561" s="204"/>
      <c r="C561" s="157" t="s">
        <v>514</v>
      </c>
      <c r="D561" s="62"/>
      <c r="E561" s="153">
        <v>10</v>
      </c>
      <c r="F561" s="62" t="s">
        <v>130</v>
      </c>
      <c r="G561" s="62">
        <v>50000</v>
      </c>
      <c r="H561" s="139">
        <f t="shared" si="31"/>
        <v>500000</v>
      </c>
      <c r="I561" s="166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5"/>
      <c r="W561" s="155"/>
    </row>
    <row r="562" spans="1:23" s="156" customFormat="1" x14ac:dyDescent="0.25">
      <c r="A562" s="113">
        <v>554</v>
      </c>
      <c r="B562" s="204"/>
      <c r="C562" s="157" t="s">
        <v>515</v>
      </c>
      <c r="D562" s="62"/>
      <c r="E562" s="153">
        <v>1</v>
      </c>
      <c r="F562" s="62" t="s">
        <v>309</v>
      </c>
      <c r="G562" s="62">
        <v>100000</v>
      </c>
      <c r="H562" s="139">
        <f t="shared" si="31"/>
        <v>100000</v>
      </c>
      <c r="I562" s="166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5"/>
      <c r="W562" s="155"/>
    </row>
    <row r="563" spans="1:23" s="156" customFormat="1" ht="38.25" x14ac:dyDescent="0.25">
      <c r="A563" s="113">
        <v>555</v>
      </c>
      <c r="B563" s="163" t="s">
        <v>462</v>
      </c>
      <c r="C563" s="158" t="s">
        <v>516</v>
      </c>
      <c r="D563" s="160" t="s">
        <v>517</v>
      </c>
      <c r="E563" s="159"/>
      <c r="F563" s="160"/>
      <c r="G563" s="160"/>
      <c r="H563" s="161">
        <f>SUM(H564:H579)</f>
        <v>10687800</v>
      </c>
      <c r="I563" s="165" t="s">
        <v>47</v>
      </c>
      <c r="J563" s="180">
        <v>1</v>
      </c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55"/>
      <c r="W563" s="155"/>
    </row>
    <row r="564" spans="1:23" s="156" customFormat="1" x14ac:dyDescent="0.25">
      <c r="A564" s="113">
        <v>556</v>
      </c>
      <c r="B564" s="204"/>
      <c r="C564" s="59" t="s">
        <v>518</v>
      </c>
      <c r="D564" s="62"/>
      <c r="E564" s="153">
        <v>4</v>
      </c>
      <c r="F564" s="62" t="s">
        <v>130</v>
      </c>
      <c r="G564" s="62">
        <v>24695</v>
      </c>
      <c r="H564" s="139">
        <f>G564*E564</f>
        <v>98780</v>
      </c>
      <c r="I564" s="166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5"/>
      <c r="W564" s="155"/>
    </row>
    <row r="565" spans="1:23" s="156" customFormat="1" x14ac:dyDescent="0.25">
      <c r="A565" s="113">
        <v>557</v>
      </c>
      <c r="B565" s="204"/>
      <c r="C565" s="59" t="s">
        <v>519</v>
      </c>
      <c r="D565" s="62"/>
      <c r="E565" s="153">
        <v>22</v>
      </c>
      <c r="F565" s="62" t="s">
        <v>130</v>
      </c>
      <c r="G565" s="62">
        <v>45816</v>
      </c>
      <c r="H565" s="139">
        <f t="shared" ref="H565:H579" si="32">G565*E565</f>
        <v>1007952</v>
      </c>
      <c r="I565" s="166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5"/>
      <c r="W565" s="155"/>
    </row>
    <row r="566" spans="1:23" s="156" customFormat="1" ht="25.5" x14ac:dyDescent="0.25">
      <c r="A566" s="113">
        <v>558</v>
      </c>
      <c r="B566" s="204"/>
      <c r="C566" s="59" t="s">
        <v>520</v>
      </c>
      <c r="D566" s="62"/>
      <c r="E566" s="153">
        <v>1</v>
      </c>
      <c r="F566" s="62" t="s">
        <v>534</v>
      </c>
      <c r="G566" s="62">
        <v>3285000</v>
      </c>
      <c r="H566" s="139">
        <f t="shared" si="32"/>
        <v>3285000</v>
      </c>
      <c r="I566" s="166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5"/>
      <c r="W566" s="155"/>
    </row>
    <row r="567" spans="1:23" s="156" customFormat="1" ht="25.5" x14ac:dyDescent="0.25">
      <c r="A567" s="113">
        <v>559</v>
      </c>
      <c r="B567" s="204"/>
      <c r="C567" s="59" t="s">
        <v>521</v>
      </c>
      <c r="D567" s="62"/>
      <c r="E567" s="153">
        <v>1</v>
      </c>
      <c r="F567" s="62" t="s">
        <v>309</v>
      </c>
      <c r="G567" s="62">
        <v>204000</v>
      </c>
      <c r="H567" s="139">
        <f t="shared" si="32"/>
        <v>204000</v>
      </c>
      <c r="I567" s="166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5"/>
      <c r="W567" s="155"/>
    </row>
    <row r="568" spans="1:23" s="156" customFormat="1" x14ac:dyDescent="0.25">
      <c r="A568" s="113">
        <v>560</v>
      </c>
      <c r="B568" s="204"/>
      <c r="C568" s="59" t="s">
        <v>522</v>
      </c>
      <c r="D568" s="62"/>
      <c r="E568" s="153">
        <v>5</v>
      </c>
      <c r="F568" s="62" t="s">
        <v>130</v>
      </c>
      <c r="G568" s="62">
        <v>22095</v>
      </c>
      <c r="H568" s="139">
        <f t="shared" si="32"/>
        <v>110475</v>
      </c>
      <c r="I568" s="166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5"/>
      <c r="W568" s="155"/>
    </row>
    <row r="569" spans="1:23" s="156" customFormat="1" x14ac:dyDescent="0.25">
      <c r="A569" s="113">
        <v>561</v>
      </c>
      <c r="B569" s="204"/>
      <c r="C569" s="59" t="s">
        <v>523</v>
      </c>
      <c r="D569" s="62"/>
      <c r="E569" s="153">
        <v>2</v>
      </c>
      <c r="F569" s="62" t="s">
        <v>130</v>
      </c>
      <c r="G569" s="62">
        <v>504490</v>
      </c>
      <c r="H569" s="139">
        <f t="shared" si="32"/>
        <v>1008980</v>
      </c>
      <c r="I569" s="166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5"/>
      <c r="W569" s="155"/>
    </row>
    <row r="570" spans="1:23" s="156" customFormat="1" x14ac:dyDescent="0.25">
      <c r="A570" s="113">
        <v>562</v>
      </c>
      <c r="B570" s="204"/>
      <c r="C570" s="59" t="s">
        <v>524</v>
      </c>
      <c r="D570" s="62"/>
      <c r="E570" s="153">
        <v>13</v>
      </c>
      <c r="F570" s="62" t="s">
        <v>130</v>
      </c>
      <c r="G570" s="62">
        <v>80000</v>
      </c>
      <c r="H570" s="139">
        <f t="shared" si="32"/>
        <v>1040000</v>
      </c>
      <c r="I570" s="166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5"/>
      <c r="W570" s="155"/>
    </row>
    <row r="571" spans="1:23" s="156" customFormat="1" x14ac:dyDescent="0.25">
      <c r="A571" s="113">
        <v>563</v>
      </c>
      <c r="B571" s="204"/>
      <c r="C571" s="59" t="s">
        <v>525</v>
      </c>
      <c r="D571" s="62"/>
      <c r="E571" s="153">
        <v>2</v>
      </c>
      <c r="F571" s="62" t="s">
        <v>130</v>
      </c>
      <c r="G571" s="62">
        <v>23900.5</v>
      </c>
      <c r="H571" s="139">
        <f t="shared" si="32"/>
        <v>47801</v>
      </c>
      <c r="I571" s="166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5"/>
      <c r="W571" s="155"/>
    </row>
    <row r="572" spans="1:23" s="156" customFormat="1" ht="25.5" x14ac:dyDescent="0.25">
      <c r="A572" s="113">
        <v>564</v>
      </c>
      <c r="B572" s="204"/>
      <c r="C572" s="59" t="s">
        <v>526</v>
      </c>
      <c r="D572" s="62"/>
      <c r="E572" s="153">
        <v>35</v>
      </c>
      <c r="F572" s="62" t="s">
        <v>130</v>
      </c>
      <c r="G572" s="62">
        <v>60000</v>
      </c>
      <c r="H572" s="139">
        <f t="shared" si="32"/>
        <v>2100000</v>
      </c>
      <c r="I572" s="166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5"/>
      <c r="W572" s="155"/>
    </row>
    <row r="573" spans="1:23" s="156" customFormat="1" x14ac:dyDescent="0.25">
      <c r="A573" s="113">
        <v>565</v>
      </c>
      <c r="B573" s="204"/>
      <c r="C573" s="59" t="s">
        <v>527</v>
      </c>
      <c r="D573" s="62"/>
      <c r="E573" s="153">
        <v>8</v>
      </c>
      <c r="F573" s="62" t="s">
        <v>130</v>
      </c>
      <c r="G573" s="62">
        <v>41209</v>
      </c>
      <c r="H573" s="139">
        <f t="shared" si="32"/>
        <v>329672</v>
      </c>
      <c r="I573" s="166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5"/>
      <c r="W573" s="155"/>
    </row>
    <row r="574" spans="1:23" s="156" customFormat="1" ht="25.5" x14ac:dyDescent="0.25">
      <c r="A574" s="113">
        <v>566</v>
      </c>
      <c r="B574" s="204"/>
      <c r="C574" s="59" t="s">
        <v>528</v>
      </c>
      <c r="D574" s="62"/>
      <c r="E574" s="153">
        <v>12</v>
      </c>
      <c r="F574" s="62" t="s">
        <v>130</v>
      </c>
      <c r="G574" s="62">
        <v>37845</v>
      </c>
      <c r="H574" s="139">
        <f t="shared" si="32"/>
        <v>454140</v>
      </c>
      <c r="I574" s="166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5"/>
      <c r="W574" s="155"/>
    </row>
    <row r="575" spans="1:23" s="156" customFormat="1" ht="25.5" x14ac:dyDescent="0.25">
      <c r="A575" s="113">
        <v>567</v>
      </c>
      <c r="B575" s="204"/>
      <c r="C575" s="59" t="s">
        <v>529</v>
      </c>
      <c r="D575" s="62"/>
      <c r="E575" s="153">
        <v>1</v>
      </c>
      <c r="F575" s="62" t="s">
        <v>309</v>
      </c>
      <c r="G575" s="62">
        <v>200000</v>
      </c>
      <c r="H575" s="139">
        <f t="shared" si="32"/>
        <v>200000</v>
      </c>
      <c r="I575" s="166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5"/>
      <c r="W575" s="155"/>
    </row>
    <row r="576" spans="1:23" s="156" customFormat="1" ht="25.5" x14ac:dyDescent="0.25">
      <c r="A576" s="113">
        <v>568</v>
      </c>
      <c r="B576" s="204"/>
      <c r="C576" s="59" t="s">
        <v>530</v>
      </c>
      <c r="D576" s="62"/>
      <c r="E576" s="153">
        <v>1</v>
      </c>
      <c r="F576" s="62" t="s">
        <v>309</v>
      </c>
      <c r="G576" s="62">
        <v>96000</v>
      </c>
      <c r="H576" s="139">
        <f t="shared" si="32"/>
        <v>96000</v>
      </c>
      <c r="I576" s="166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5"/>
      <c r="W576" s="155"/>
    </row>
    <row r="577" spans="1:23" s="156" customFormat="1" ht="25.5" x14ac:dyDescent="0.25">
      <c r="A577" s="113">
        <v>569</v>
      </c>
      <c r="B577" s="204"/>
      <c r="C577" s="59" t="s">
        <v>531</v>
      </c>
      <c r="D577" s="62"/>
      <c r="E577" s="153">
        <v>1</v>
      </c>
      <c r="F577" s="62" t="s">
        <v>309</v>
      </c>
      <c r="G577" s="62">
        <v>85000</v>
      </c>
      <c r="H577" s="139">
        <f t="shared" si="32"/>
        <v>85000</v>
      </c>
      <c r="I577" s="166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5"/>
      <c r="W577" s="155"/>
    </row>
    <row r="578" spans="1:23" s="156" customFormat="1" x14ac:dyDescent="0.25">
      <c r="A578" s="113">
        <v>570</v>
      </c>
      <c r="B578" s="204"/>
      <c r="C578" s="59" t="s">
        <v>532</v>
      </c>
      <c r="D578" s="62"/>
      <c r="E578" s="153">
        <v>1</v>
      </c>
      <c r="F578" s="62" t="s">
        <v>309</v>
      </c>
      <c r="G578" s="62">
        <v>60000</v>
      </c>
      <c r="H578" s="139">
        <f t="shared" si="32"/>
        <v>60000</v>
      </c>
      <c r="I578" s="166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5"/>
      <c r="W578" s="155"/>
    </row>
    <row r="579" spans="1:23" s="156" customFormat="1" ht="25.5" x14ac:dyDescent="0.25">
      <c r="A579" s="113">
        <v>571</v>
      </c>
      <c r="B579" s="204"/>
      <c r="C579" s="59" t="s">
        <v>533</v>
      </c>
      <c r="D579" s="62"/>
      <c r="E579" s="153">
        <v>7</v>
      </c>
      <c r="F579" s="62" t="s">
        <v>130</v>
      </c>
      <c r="G579" s="62">
        <v>80000</v>
      </c>
      <c r="H579" s="139">
        <f t="shared" si="32"/>
        <v>560000</v>
      </c>
      <c r="I579" s="166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5"/>
      <c r="W579" s="155"/>
    </row>
    <row r="580" spans="1:23" s="156" customFormat="1" x14ac:dyDescent="0.25">
      <c r="A580" s="113">
        <v>572</v>
      </c>
      <c r="B580" s="203" t="s">
        <v>536</v>
      </c>
      <c r="C580" s="173" t="s">
        <v>535</v>
      </c>
      <c r="D580" s="179"/>
      <c r="E580" s="178"/>
      <c r="F580" s="179"/>
      <c r="G580" s="179"/>
      <c r="H580" s="170">
        <f>H581</f>
        <v>2470000</v>
      </c>
      <c r="I580" s="172" t="s">
        <v>47</v>
      </c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55"/>
      <c r="W580" s="155"/>
    </row>
    <row r="581" spans="1:23" s="156" customFormat="1" ht="38.25" x14ac:dyDescent="0.25">
      <c r="A581" s="113">
        <v>573</v>
      </c>
      <c r="B581" s="163" t="s">
        <v>536</v>
      </c>
      <c r="C581" s="158" t="s">
        <v>516</v>
      </c>
      <c r="D581" s="160" t="s">
        <v>517</v>
      </c>
      <c r="E581" s="159"/>
      <c r="F581" s="160"/>
      <c r="G581" s="160"/>
      <c r="H581" s="161">
        <f>SUM(H582:H583)</f>
        <v>2470000</v>
      </c>
      <c r="I581" s="165" t="s">
        <v>47</v>
      </c>
      <c r="J581" s="180">
        <v>1</v>
      </c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55"/>
      <c r="W581" s="155"/>
    </row>
    <row r="582" spans="1:23" s="156" customFormat="1" ht="25.5" x14ac:dyDescent="0.25">
      <c r="A582" s="113">
        <v>574</v>
      </c>
      <c r="B582" s="204"/>
      <c r="C582" s="59" t="s">
        <v>537</v>
      </c>
      <c r="D582" s="62"/>
      <c r="E582" s="153">
        <v>145</v>
      </c>
      <c r="F582" s="62" t="s">
        <v>130</v>
      </c>
      <c r="G582" s="62">
        <v>16579</v>
      </c>
      <c r="H582" s="139">
        <f>G582*E582</f>
        <v>2403955</v>
      </c>
      <c r="I582" s="166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5"/>
      <c r="W582" s="155"/>
    </row>
    <row r="583" spans="1:23" s="156" customFormat="1" ht="25.5" x14ac:dyDescent="0.25">
      <c r="A583" s="113">
        <v>575</v>
      </c>
      <c r="B583" s="204"/>
      <c r="C583" s="59" t="s">
        <v>538</v>
      </c>
      <c r="D583" s="62"/>
      <c r="E583" s="153">
        <v>1</v>
      </c>
      <c r="F583" s="62" t="s">
        <v>309</v>
      </c>
      <c r="G583" s="62">
        <v>66045</v>
      </c>
      <c r="H583" s="139">
        <f>G583*E583</f>
        <v>66045</v>
      </c>
      <c r="I583" s="166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5"/>
      <c r="W583" s="155"/>
    </row>
    <row r="584" spans="1:23" s="156" customFormat="1" ht="25.5" x14ac:dyDescent="0.25">
      <c r="A584" s="113">
        <v>576</v>
      </c>
      <c r="B584" s="203" t="s">
        <v>462</v>
      </c>
      <c r="C584" s="173" t="s">
        <v>461</v>
      </c>
      <c r="D584" s="169"/>
      <c r="E584" s="168"/>
      <c r="F584" s="169"/>
      <c r="G584" s="169"/>
      <c r="H584" s="170">
        <f>H585+H588</f>
        <v>544200</v>
      </c>
      <c r="I584" s="172" t="s">
        <v>40</v>
      </c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55"/>
      <c r="W584" s="155"/>
    </row>
    <row r="585" spans="1:23" s="156" customFormat="1" ht="25.5" x14ac:dyDescent="0.25">
      <c r="A585" s="113">
        <v>577</v>
      </c>
      <c r="B585" s="163" t="s">
        <v>462</v>
      </c>
      <c r="C585" s="158" t="s">
        <v>502</v>
      </c>
      <c r="D585" s="160" t="s">
        <v>233</v>
      </c>
      <c r="E585" s="159"/>
      <c r="F585" s="160"/>
      <c r="G585" s="160"/>
      <c r="H585" s="161">
        <f>SUM(H586:H587)</f>
        <v>110200</v>
      </c>
      <c r="I585" s="165" t="s">
        <v>40</v>
      </c>
      <c r="J585" s="180">
        <v>1</v>
      </c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55"/>
      <c r="W585" s="155"/>
    </row>
    <row r="586" spans="1:23" s="156" customFormat="1" x14ac:dyDescent="0.25">
      <c r="A586" s="113">
        <v>578</v>
      </c>
      <c r="B586" s="204"/>
      <c r="C586" s="157" t="s">
        <v>500</v>
      </c>
      <c r="D586" s="62"/>
      <c r="E586" s="153">
        <v>2</v>
      </c>
      <c r="F586" s="62" t="s">
        <v>130</v>
      </c>
      <c r="G586" s="62">
        <v>21100</v>
      </c>
      <c r="H586" s="139">
        <f>G586*E586</f>
        <v>42200</v>
      </c>
      <c r="I586" s="166"/>
      <c r="J586" s="181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5"/>
      <c r="W586" s="155"/>
    </row>
    <row r="587" spans="1:23" s="156" customFormat="1" x14ac:dyDescent="0.25">
      <c r="A587" s="113">
        <v>579</v>
      </c>
      <c r="B587" s="204"/>
      <c r="C587" s="157" t="s">
        <v>501</v>
      </c>
      <c r="D587" s="62"/>
      <c r="E587" s="153">
        <v>2</v>
      </c>
      <c r="F587" s="62" t="s">
        <v>130</v>
      </c>
      <c r="G587" s="62">
        <v>34000</v>
      </c>
      <c r="H587" s="139">
        <f>G587*E587</f>
        <v>68000</v>
      </c>
      <c r="I587" s="166"/>
      <c r="J587" s="181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5"/>
      <c r="W587" s="155"/>
    </row>
    <row r="588" spans="1:23" s="156" customFormat="1" ht="25.5" x14ac:dyDescent="0.25">
      <c r="A588" s="113">
        <v>580</v>
      </c>
      <c r="B588" s="163" t="s">
        <v>462</v>
      </c>
      <c r="C588" s="158" t="s">
        <v>503</v>
      </c>
      <c r="D588" s="160" t="s">
        <v>228</v>
      </c>
      <c r="E588" s="159"/>
      <c r="F588" s="160"/>
      <c r="G588" s="160"/>
      <c r="H588" s="161">
        <f>SUM(H589:H592)</f>
        <v>434000</v>
      </c>
      <c r="I588" s="165" t="s">
        <v>40</v>
      </c>
      <c r="J588" s="180">
        <v>1</v>
      </c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55"/>
      <c r="W588" s="155"/>
    </row>
    <row r="589" spans="1:23" s="156" customFormat="1" x14ac:dyDescent="0.25">
      <c r="A589" s="113">
        <v>581</v>
      </c>
      <c r="B589" s="204"/>
      <c r="C589" s="157" t="s">
        <v>504</v>
      </c>
      <c r="D589" s="62"/>
      <c r="E589" s="153">
        <v>2</v>
      </c>
      <c r="F589" s="62" t="s">
        <v>130</v>
      </c>
      <c r="G589" s="62">
        <v>60000</v>
      </c>
      <c r="H589" s="139">
        <f>G589*E589</f>
        <v>120000</v>
      </c>
      <c r="I589" s="166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5"/>
      <c r="W589" s="155"/>
    </row>
    <row r="590" spans="1:23" s="156" customFormat="1" x14ac:dyDescent="0.25">
      <c r="A590" s="113">
        <v>582</v>
      </c>
      <c r="B590" s="204"/>
      <c r="C590" s="157" t="s">
        <v>505</v>
      </c>
      <c r="D590" s="62"/>
      <c r="E590" s="153">
        <v>1</v>
      </c>
      <c r="F590" s="62" t="s">
        <v>309</v>
      </c>
      <c r="G590" s="62">
        <v>150000</v>
      </c>
      <c r="H590" s="139">
        <f t="shared" ref="H590:H592" si="33">G590*E590</f>
        <v>150000</v>
      </c>
      <c r="I590" s="166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5"/>
      <c r="W590" s="155"/>
    </row>
    <row r="591" spans="1:23" s="156" customFormat="1" x14ac:dyDescent="0.25">
      <c r="A591" s="113">
        <v>583</v>
      </c>
      <c r="B591" s="204"/>
      <c r="C591" s="157" t="s">
        <v>506</v>
      </c>
      <c r="D591" s="62"/>
      <c r="E591" s="153">
        <v>2</v>
      </c>
      <c r="F591" s="62" t="s">
        <v>130</v>
      </c>
      <c r="G591" s="62">
        <v>17000</v>
      </c>
      <c r="H591" s="139">
        <f t="shared" si="33"/>
        <v>34000</v>
      </c>
      <c r="I591" s="166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5"/>
      <c r="W591" s="155"/>
    </row>
    <row r="592" spans="1:23" s="156" customFormat="1" x14ac:dyDescent="0.25">
      <c r="A592" s="113">
        <v>584</v>
      </c>
      <c r="B592" s="204"/>
      <c r="C592" s="157" t="s">
        <v>507</v>
      </c>
      <c r="D592" s="62"/>
      <c r="E592" s="153">
        <v>4</v>
      </c>
      <c r="F592" s="62" t="s">
        <v>130</v>
      </c>
      <c r="G592" s="62">
        <v>32500</v>
      </c>
      <c r="H592" s="139">
        <f t="shared" si="33"/>
        <v>130000</v>
      </c>
      <c r="I592" s="166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5"/>
      <c r="W592" s="155"/>
    </row>
    <row r="593" spans="1:23" s="156" customFormat="1" x14ac:dyDescent="0.25">
      <c r="A593" s="113">
        <v>585</v>
      </c>
      <c r="B593" s="204"/>
      <c r="C593" s="174" t="s">
        <v>499</v>
      </c>
      <c r="D593" s="62"/>
      <c r="E593" s="153"/>
      <c r="F593" s="62"/>
      <c r="G593" s="62"/>
      <c r="H593" s="140"/>
      <c r="I593" s="140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5"/>
      <c r="W593" s="155"/>
    </row>
    <row r="594" spans="1:23" s="156" customFormat="1" ht="25.5" x14ac:dyDescent="0.25">
      <c r="A594" s="113">
        <v>586</v>
      </c>
      <c r="B594" s="203" t="s">
        <v>462</v>
      </c>
      <c r="C594" s="173" t="s">
        <v>461</v>
      </c>
      <c r="D594" s="169"/>
      <c r="E594" s="168"/>
      <c r="F594" s="169"/>
      <c r="G594" s="169"/>
      <c r="H594" s="170">
        <f>H595+H599+H613</f>
        <v>157432000</v>
      </c>
      <c r="I594" s="172" t="s">
        <v>47</v>
      </c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55"/>
      <c r="W594" s="155"/>
    </row>
    <row r="595" spans="1:23" s="156" customFormat="1" x14ac:dyDescent="0.25">
      <c r="A595" s="113">
        <v>587</v>
      </c>
      <c r="B595" s="163" t="s">
        <v>462</v>
      </c>
      <c r="C595" s="164" t="s">
        <v>458</v>
      </c>
      <c r="D595" s="160" t="s">
        <v>541</v>
      </c>
      <c r="E595" s="159"/>
      <c r="F595" s="160"/>
      <c r="G595" s="160"/>
      <c r="H595" s="161">
        <f>SUM(H596:H598)</f>
        <v>25810000</v>
      </c>
      <c r="I595" s="165" t="s">
        <v>47</v>
      </c>
      <c r="J595" s="180">
        <v>1</v>
      </c>
      <c r="K595" s="180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55"/>
      <c r="W595" s="155"/>
    </row>
    <row r="596" spans="1:23" s="156" customFormat="1" x14ac:dyDescent="0.25">
      <c r="A596" s="113">
        <v>588</v>
      </c>
      <c r="B596" s="204"/>
      <c r="C596" s="157" t="s">
        <v>459</v>
      </c>
      <c r="D596" s="62"/>
      <c r="E596" s="153">
        <v>280</v>
      </c>
      <c r="F596" s="62" t="s">
        <v>130</v>
      </c>
      <c r="G596" s="62">
        <v>55357</v>
      </c>
      <c r="H596" s="139">
        <f>G596*E596</f>
        <v>15499960</v>
      </c>
      <c r="I596" s="140"/>
      <c r="J596" s="181"/>
      <c r="K596" s="181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5"/>
      <c r="W596" s="155"/>
    </row>
    <row r="597" spans="1:23" s="156" customFormat="1" x14ac:dyDescent="0.25">
      <c r="A597" s="113">
        <v>589</v>
      </c>
      <c r="B597" s="204"/>
      <c r="C597" s="157" t="s">
        <v>258</v>
      </c>
      <c r="D597" s="62"/>
      <c r="E597" s="153">
        <v>140</v>
      </c>
      <c r="F597" s="62" t="s">
        <v>130</v>
      </c>
      <c r="G597" s="62">
        <v>51785</v>
      </c>
      <c r="H597" s="139">
        <f t="shared" ref="H597:H598" si="34">G597*E597</f>
        <v>7249900</v>
      </c>
      <c r="I597" s="140"/>
      <c r="J597" s="181"/>
      <c r="K597" s="181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5"/>
      <c r="W597" s="155"/>
    </row>
    <row r="598" spans="1:23" s="156" customFormat="1" x14ac:dyDescent="0.25">
      <c r="A598" s="113">
        <v>590</v>
      </c>
      <c r="B598" s="204"/>
      <c r="C598" s="157" t="s">
        <v>460</v>
      </c>
      <c r="D598" s="62"/>
      <c r="E598" s="153">
        <v>190</v>
      </c>
      <c r="F598" s="62" t="s">
        <v>130</v>
      </c>
      <c r="G598" s="62">
        <v>16106</v>
      </c>
      <c r="H598" s="139">
        <f t="shared" si="34"/>
        <v>3060140</v>
      </c>
      <c r="I598" s="140"/>
      <c r="J598" s="181"/>
      <c r="K598" s="181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5"/>
      <c r="W598" s="155"/>
    </row>
    <row r="599" spans="1:23" s="156" customFormat="1" x14ac:dyDescent="0.25">
      <c r="A599" s="113">
        <v>591</v>
      </c>
      <c r="B599" s="163"/>
      <c r="C599" s="164" t="s">
        <v>465</v>
      </c>
      <c r="D599" s="160" t="s">
        <v>541</v>
      </c>
      <c r="E599" s="159"/>
      <c r="F599" s="160"/>
      <c r="G599" s="160"/>
      <c r="H599" s="161">
        <f>H600+H605+H609</f>
        <v>10672000</v>
      </c>
      <c r="I599" s="165" t="s">
        <v>47</v>
      </c>
      <c r="J599" s="180">
        <v>1</v>
      </c>
      <c r="K599" s="180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55"/>
      <c r="W599" s="155"/>
    </row>
    <row r="600" spans="1:23" s="156" customFormat="1" ht="25.5" x14ac:dyDescent="0.25">
      <c r="A600" s="113">
        <v>592</v>
      </c>
      <c r="B600" s="204"/>
      <c r="C600" s="175" t="s">
        <v>466</v>
      </c>
      <c r="D600" s="62"/>
      <c r="E600" s="153"/>
      <c r="F600" s="62"/>
      <c r="G600" s="62"/>
      <c r="H600" s="140">
        <f>SUM(H601:H604)</f>
        <v>5995000</v>
      </c>
      <c r="I600" s="140"/>
      <c r="J600" s="181"/>
      <c r="K600" s="181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5"/>
      <c r="W600" s="155"/>
    </row>
    <row r="601" spans="1:23" s="156" customFormat="1" x14ac:dyDescent="0.25">
      <c r="A601" s="113">
        <v>593</v>
      </c>
      <c r="B601" s="204"/>
      <c r="C601" s="157" t="s">
        <v>463</v>
      </c>
      <c r="D601" s="62"/>
      <c r="E601" s="153">
        <v>1</v>
      </c>
      <c r="F601" s="62" t="s">
        <v>309</v>
      </c>
      <c r="G601" s="62">
        <v>768075</v>
      </c>
      <c r="H601" s="139">
        <f>G601*E601</f>
        <v>768075</v>
      </c>
      <c r="I601" s="140"/>
      <c r="J601" s="181"/>
      <c r="K601" s="181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5"/>
      <c r="W601" s="155"/>
    </row>
    <row r="602" spans="1:23" s="156" customFormat="1" x14ac:dyDescent="0.25">
      <c r="A602" s="113">
        <v>594</v>
      </c>
      <c r="B602" s="204"/>
      <c r="C602" s="157" t="s">
        <v>473</v>
      </c>
      <c r="D602" s="62"/>
      <c r="E602" s="153">
        <v>2</v>
      </c>
      <c r="F602" s="62" t="s">
        <v>130</v>
      </c>
      <c r="G602" s="62">
        <v>94392.5</v>
      </c>
      <c r="H602" s="139">
        <f t="shared" ref="H602:H604" si="35">G602*E602</f>
        <v>188785</v>
      </c>
      <c r="I602" s="140"/>
      <c r="J602" s="181"/>
      <c r="K602" s="181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5"/>
      <c r="W602" s="155"/>
    </row>
    <row r="603" spans="1:23" s="156" customFormat="1" x14ac:dyDescent="0.25">
      <c r="A603" s="113">
        <v>595</v>
      </c>
      <c r="B603" s="204"/>
      <c r="C603" s="157" t="s">
        <v>464</v>
      </c>
      <c r="D603" s="62"/>
      <c r="E603" s="153">
        <v>87</v>
      </c>
      <c r="F603" s="62" t="s">
        <v>130</v>
      </c>
      <c r="G603" s="62">
        <v>55357</v>
      </c>
      <c r="H603" s="139">
        <f t="shared" si="35"/>
        <v>4816059</v>
      </c>
      <c r="I603" s="140"/>
      <c r="J603" s="181"/>
      <c r="K603" s="181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5"/>
      <c r="W603" s="155"/>
    </row>
    <row r="604" spans="1:23" s="156" customFormat="1" x14ac:dyDescent="0.25">
      <c r="A604" s="113">
        <v>596</v>
      </c>
      <c r="B604" s="204"/>
      <c r="C604" s="157" t="s">
        <v>471</v>
      </c>
      <c r="D604" s="62"/>
      <c r="E604" s="153">
        <v>3</v>
      </c>
      <c r="F604" s="62" t="s">
        <v>130</v>
      </c>
      <c r="G604" s="62">
        <v>74027</v>
      </c>
      <c r="H604" s="139">
        <f t="shared" si="35"/>
        <v>222081</v>
      </c>
      <c r="I604" s="140"/>
      <c r="J604" s="181"/>
      <c r="K604" s="181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5"/>
      <c r="W604" s="155"/>
    </row>
    <row r="605" spans="1:23" s="156" customFormat="1" ht="38.25" x14ac:dyDescent="0.25">
      <c r="A605" s="113">
        <v>597</v>
      </c>
      <c r="B605" s="204"/>
      <c r="C605" s="175" t="s">
        <v>467</v>
      </c>
      <c r="D605" s="62"/>
      <c r="E605" s="153"/>
      <c r="F605" s="62"/>
      <c r="G605" s="62"/>
      <c r="H605" s="140">
        <f>SUM(H606:H608)</f>
        <v>1702000</v>
      </c>
      <c r="I605" s="140"/>
      <c r="J605" s="181"/>
      <c r="K605" s="181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5"/>
      <c r="W605" s="155"/>
    </row>
    <row r="606" spans="1:23" s="156" customFormat="1" x14ac:dyDescent="0.25">
      <c r="A606" s="113">
        <v>598</v>
      </c>
      <c r="B606" s="204"/>
      <c r="C606" s="157" t="s">
        <v>468</v>
      </c>
      <c r="D606" s="62"/>
      <c r="E606" s="153">
        <v>1</v>
      </c>
      <c r="F606" s="62" t="s">
        <v>309</v>
      </c>
      <c r="G606" s="62">
        <v>768075</v>
      </c>
      <c r="H606" s="139">
        <f>G606*E606</f>
        <v>768075</v>
      </c>
      <c r="I606" s="140"/>
      <c r="J606" s="181"/>
      <c r="K606" s="181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5"/>
      <c r="W606" s="155"/>
    </row>
    <row r="607" spans="1:23" s="156" customFormat="1" x14ac:dyDescent="0.25">
      <c r="A607" s="113">
        <v>599</v>
      </c>
      <c r="B607" s="204"/>
      <c r="C607" s="157" t="s">
        <v>459</v>
      </c>
      <c r="D607" s="62"/>
      <c r="E607" s="153">
        <v>15</v>
      </c>
      <c r="F607" s="62" t="s">
        <v>130</v>
      </c>
      <c r="G607" s="62">
        <v>55357</v>
      </c>
      <c r="H607" s="139">
        <f t="shared" ref="H607:H608" si="36">G607*E607</f>
        <v>830355</v>
      </c>
      <c r="I607" s="140"/>
      <c r="J607" s="181"/>
      <c r="K607" s="181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5"/>
      <c r="W607" s="155"/>
    </row>
    <row r="608" spans="1:23" s="156" customFormat="1" x14ac:dyDescent="0.25">
      <c r="A608" s="113">
        <v>600</v>
      </c>
      <c r="B608" s="204"/>
      <c r="C608" s="157" t="s">
        <v>472</v>
      </c>
      <c r="D608" s="62"/>
      <c r="E608" s="153">
        <v>2</v>
      </c>
      <c r="F608" s="62" t="s">
        <v>130</v>
      </c>
      <c r="G608" s="62">
        <v>51785</v>
      </c>
      <c r="H608" s="139">
        <f t="shared" si="36"/>
        <v>103570</v>
      </c>
      <c r="I608" s="140"/>
      <c r="J608" s="181"/>
      <c r="K608" s="181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5"/>
      <c r="W608" s="155"/>
    </row>
    <row r="609" spans="1:23" s="156" customFormat="1" ht="25.5" x14ac:dyDescent="0.25">
      <c r="A609" s="113">
        <v>601</v>
      </c>
      <c r="B609" s="204"/>
      <c r="C609" s="175" t="s">
        <v>469</v>
      </c>
      <c r="D609" s="62"/>
      <c r="E609" s="153"/>
      <c r="F609" s="62"/>
      <c r="G609" s="62"/>
      <c r="H609" s="140">
        <f>SUM(H610:H612)</f>
        <v>2975000</v>
      </c>
      <c r="I609" s="140"/>
      <c r="J609" s="181"/>
      <c r="K609" s="181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5"/>
      <c r="W609" s="155"/>
    </row>
    <row r="610" spans="1:23" s="156" customFormat="1" x14ac:dyDescent="0.25">
      <c r="A610" s="113">
        <v>602</v>
      </c>
      <c r="B610" s="204"/>
      <c r="C610" s="157" t="s">
        <v>468</v>
      </c>
      <c r="D610" s="62"/>
      <c r="E610" s="153">
        <v>1</v>
      </c>
      <c r="F610" s="62" t="s">
        <v>309</v>
      </c>
      <c r="G610" s="62">
        <v>768075</v>
      </c>
      <c r="H610" s="139">
        <f>G610*E610</f>
        <v>768075</v>
      </c>
      <c r="I610" s="140"/>
      <c r="J610" s="181"/>
      <c r="K610" s="181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5"/>
      <c r="W610" s="155"/>
    </row>
    <row r="611" spans="1:23" s="156" customFormat="1" x14ac:dyDescent="0.25">
      <c r="A611" s="113">
        <v>603</v>
      </c>
      <c r="B611" s="204"/>
      <c r="C611" s="157" t="s">
        <v>459</v>
      </c>
      <c r="D611" s="62"/>
      <c r="E611" s="153">
        <v>37</v>
      </c>
      <c r="F611" s="62" t="s">
        <v>130</v>
      </c>
      <c r="G611" s="62">
        <v>55357</v>
      </c>
      <c r="H611" s="139">
        <f t="shared" ref="H611:H612" si="37">G611*E611</f>
        <v>2048209</v>
      </c>
      <c r="I611" s="140"/>
      <c r="J611" s="181"/>
      <c r="K611" s="181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5"/>
      <c r="W611" s="155"/>
    </row>
    <row r="612" spans="1:23" s="156" customFormat="1" x14ac:dyDescent="0.25">
      <c r="A612" s="113">
        <v>604</v>
      </c>
      <c r="B612" s="204"/>
      <c r="C612" s="157" t="s">
        <v>470</v>
      </c>
      <c r="D612" s="62"/>
      <c r="E612" s="153">
        <v>1</v>
      </c>
      <c r="F612" s="62" t="s">
        <v>309</v>
      </c>
      <c r="G612" s="62">
        <v>158716</v>
      </c>
      <c r="H612" s="139">
        <f t="shared" si="37"/>
        <v>158716</v>
      </c>
      <c r="I612" s="140"/>
      <c r="J612" s="181"/>
      <c r="K612" s="181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5"/>
      <c r="W612" s="155"/>
    </row>
    <row r="613" spans="1:23" s="156" customFormat="1" x14ac:dyDescent="0.25">
      <c r="A613" s="113">
        <v>605</v>
      </c>
      <c r="B613" s="163"/>
      <c r="C613" s="164" t="s">
        <v>474</v>
      </c>
      <c r="D613" s="160" t="s">
        <v>545</v>
      </c>
      <c r="E613" s="159"/>
      <c r="F613" s="160"/>
      <c r="G613" s="160"/>
      <c r="H613" s="161">
        <f>H614+H616+H618+H620</f>
        <v>120950000</v>
      </c>
      <c r="I613" s="165" t="s">
        <v>47</v>
      </c>
      <c r="J613" s="180">
        <v>1</v>
      </c>
      <c r="K613" s="180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55"/>
      <c r="W613" s="155"/>
    </row>
    <row r="614" spans="1:23" s="156" customFormat="1" x14ac:dyDescent="0.25">
      <c r="A614" s="113">
        <v>606</v>
      </c>
      <c r="B614" s="204"/>
      <c r="C614" s="152" t="s">
        <v>475</v>
      </c>
      <c r="D614" s="62"/>
      <c r="E614" s="153"/>
      <c r="F614" s="62"/>
      <c r="G614" s="62"/>
      <c r="H614" s="140">
        <f>H615</f>
        <v>77690000</v>
      </c>
      <c r="I614" s="140"/>
      <c r="J614" s="181"/>
      <c r="K614" s="181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5"/>
      <c r="W614" s="155"/>
    </row>
    <row r="615" spans="1:23" s="156" customFormat="1" x14ac:dyDescent="0.25">
      <c r="A615" s="113">
        <v>607</v>
      </c>
      <c r="B615" s="204"/>
      <c r="C615" s="157" t="s">
        <v>476</v>
      </c>
      <c r="D615" s="62"/>
      <c r="E615" s="153">
        <v>1</v>
      </c>
      <c r="F615" s="62" t="s">
        <v>147</v>
      </c>
      <c r="G615" s="62">
        <v>77690000</v>
      </c>
      <c r="H615" s="139">
        <f>G615*E615</f>
        <v>77690000</v>
      </c>
      <c r="I615" s="176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5"/>
      <c r="W615" s="155"/>
    </row>
    <row r="616" spans="1:23" s="156" customFormat="1" x14ac:dyDescent="0.25">
      <c r="A616" s="113">
        <v>608</v>
      </c>
      <c r="B616" s="204"/>
      <c r="C616" s="152" t="s">
        <v>477</v>
      </c>
      <c r="D616" s="62"/>
      <c r="E616" s="153"/>
      <c r="F616" s="62"/>
      <c r="G616" s="62"/>
      <c r="H616" s="140">
        <f>H617</f>
        <v>1640000</v>
      </c>
      <c r="I616" s="176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5"/>
      <c r="W616" s="155"/>
    </row>
    <row r="617" spans="1:23" s="156" customFormat="1" x14ac:dyDescent="0.25">
      <c r="A617" s="113">
        <v>609</v>
      </c>
      <c r="B617" s="204"/>
      <c r="C617" s="157" t="s">
        <v>478</v>
      </c>
      <c r="D617" s="62"/>
      <c r="E617" s="153">
        <v>1</v>
      </c>
      <c r="F617" s="62" t="s">
        <v>147</v>
      </c>
      <c r="G617" s="62">
        <v>1640000</v>
      </c>
      <c r="H617" s="139">
        <f>G617*E617</f>
        <v>1640000</v>
      </c>
      <c r="I617" s="176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5"/>
      <c r="W617" s="155"/>
    </row>
    <row r="618" spans="1:23" s="156" customFormat="1" x14ac:dyDescent="0.25">
      <c r="A618" s="113">
        <v>610</v>
      </c>
      <c r="B618" s="204"/>
      <c r="C618" s="152" t="s">
        <v>479</v>
      </c>
      <c r="D618" s="62"/>
      <c r="E618" s="153"/>
      <c r="F618" s="62"/>
      <c r="G618" s="62"/>
      <c r="H618" s="140">
        <f>H619</f>
        <v>40150000</v>
      </c>
      <c r="I618" s="177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5"/>
      <c r="W618" s="155"/>
    </row>
    <row r="619" spans="1:23" s="156" customFormat="1" ht="25.5" x14ac:dyDescent="0.25">
      <c r="A619" s="113">
        <v>611</v>
      </c>
      <c r="B619" s="204"/>
      <c r="C619" s="59" t="s">
        <v>480</v>
      </c>
      <c r="D619" s="62"/>
      <c r="E619" s="153">
        <v>1</v>
      </c>
      <c r="F619" s="62" t="s">
        <v>147</v>
      </c>
      <c r="G619" s="62">
        <v>40150000</v>
      </c>
      <c r="H619" s="139">
        <f>G619*E619</f>
        <v>40150000</v>
      </c>
      <c r="I619" s="140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5"/>
      <c r="W619" s="155"/>
    </row>
    <row r="620" spans="1:23" s="156" customFormat="1" x14ac:dyDescent="0.25">
      <c r="A620" s="113">
        <v>612</v>
      </c>
      <c r="B620" s="204"/>
      <c r="C620" s="152" t="s">
        <v>481</v>
      </c>
      <c r="D620" s="62"/>
      <c r="E620" s="153"/>
      <c r="F620" s="62"/>
      <c r="G620" s="62"/>
      <c r="H620" s="140">
        <f>SUM(H621:H622)</f>
        <v>1470000</v>
      </c>
      <c r="I620" s="139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5"/>
      <c r="W620" s="155"/>
    </row>
    <row r="621" spans="1:23" s="156" customFormat="1" x14ac:dyDescent="0.25">
      <c r="A621" s="113">
        <v>613</v>
      </c>
      <c r="B621" s="204"/>
      <c r="C621" s="157" t="s">
        <v>482</v>
      </c>
      <c r="D621" s="62"/>
      <c r="E621" s="153">
        <v>1</v>
      </c>
      <c r="F621" s="62" t="s">
        <v>147</v>
      </c>
      <c r="G621" s="62">
        <v>800000</v>
      </c>
      <c r="H621" s="139">
        <f>G621*E621</f>
        <v>800000</v>
      </c>
      <c r="I621" s="140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5"/>
      <c r="W621" s="155"/>
    </row>
    <row r="622" spans="1:23" s="156" customFormat="1" x14ac:dyDescent="0.25">
      <c r="A622" s="113">
        <v>614</v>
      </c>
      <c r="B622" s="204"/>
      <c r="C622" s="157" t="s">
        <v>483</v>
      </c>
      <c r="D622" s="62"/>
      <c r="E622" s="153">
        <v>1</v>
      </c>
      <c r="F622" s="62" t="s">
        <v>147</v>
      </c>
      <c r="G622" s="62">
        <v>670000</v>
      </c>
      <c r="H622" s="139">
        <f>G622*E622</f>
        <v>670000</v>
      </c>
      <c r="I622" s="140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5"/>
      <c r="W622" s="155"/>
    </row>
    <row r="623" spans="1:23" x14ac:dyDescent="0.25">
      <c r="A623" s="184">
        <v>615</v>
      </c>
      <c r="B623" s="45"/>
      <c r="C623" s="141" t="s">
        <v>34</v>
      </c>
      <c r="D623" s="46"/>
      <c r="E623" s="142"/>
      <c r="F623" s="143"/>
      <c r="G623" s="144"/>
      <c r="H623" s="145">
        <f>H10+H292+H295+H305+H390+H398+H426+H444+H498+H507+H510+H513+H516+H543+H551+H555+H580+H584+H594</f>
        <v>333804779.99800003</v>
      </c>
      <c r="I623" s="110"/>
      <c r="J623" s="108">
        <f t="shared" ref="J623:U623" si="38">SUM(J10:J622)</f>
        <v>15</v>
      </c>
      <c r="K623" s="108">
        <f t="shared" si="38"/>
        <v>27</v>
      </c>
      <c r="L623" s="108">
        <f t="shared" si="38"/>
        <v>3</v>
      </c>
      <c r="M623" s="108">
        <f t="shared" si="38"/>
        <v>22</v>
      </c>
      <c r="N623" s="108">
        <f t="shared" si="38"/>
        <v>19</v>
      </c>
      <c r="O623" s="108">
        <f t="shared" si="38"/>
        <v>9</v>
      </c>
      <c r="P623" s="108">
        <f t="shared" si="38"/>
        <v>7</v>
      </c>
      <c r="Q623" s="108">
        <f t="shared" si="38"/>
        <v>26</v>
      </c>
      <c r="R623" s="108">
        <f t="shared" si="38"/>
        <v>2</v>
      </c>
      <c r="S623" s="108">
        <f t="shared" si="38"/>
        <v>20</v>
      </c>
      <c r="T623" s="108">
        <f t="shared" si="38"/>
        <v>11</v>
      </c>
      <c r="U623" s="108">
        <f t="shared" si="38"/>
        <v>0</v>
      </c>
      <c r="V623" s="43"/>
      <c r="W623" s="43"/>
    </row>
    <row r="624" spans="1:23" x14ac:dyDescent="0.25">
      <c r="A624" s="114"/>
      <c r="B624" s="20"/>
      <c r="C624" s="21"/>
      <c r="D624" s="22"/>
      <c r="E624" s="23"/>
      <c r="F624" s="22"/>
      <c r="G624" s="22"/>
      <c r="H624" s="47"/>
      <c r="I624" s="149"/>
      <c r="O624" s="10"/>
      <c r="V624" s="43"/>
      <c r="W624" s="43"/>
    </row>
    <row r="625" spans="1:36" x14ac:dyDescent="0.25">
      <c r="A625" s="114"/>
      <c r="B625" s="24" t="s">
        <v>22</v>
      </c>
      <c r="C625" s="30"/>
      <c r="D625" s="26"/>
      <c r="E625" s="34"/>
      <c r="F625" s="26"/>
      <c r="G625" s="26"/>
      <c r="H625" s="60" t="s">
        <v>8</v>
      </c>
      <c r="I625" s="150"/>
      <c r="V625" s="43"/>
      <c r="W625" s="43"/>
    </row>
    <row r="626" spans="1:36" x14ac:dyDescent="0.25">
      <c r="A626" s="114"/>
      <c r="C626" s="30"/>
      <c r="D626" s="26"/>
      <c r="E626" s="34"/>
      <c r="F626" s="26"/>
      <c r="G626" s="26"/>
      <c r="I626" s="151"/>
      <c r="V626" s="43"/>
      <c r="W626" s="43"/>
    </row>
    <row r="627" spans="1:36" x14ac:dyDescent="0.25">
      <c r="A627" s="114"/>
      <c r="C627" s="30"/>
      <c r="D627" s="26"/>
      <c r="E627" s="34"/>
      <c r="F627" s="26"/>
      <c r="G627" s="26"/>
      <c r="I627" s="28"/>
      <c r="V627" s="43"/>
      <c r="W627" s="43"/>
    </row>
    <row r="628" spans="1:36" x14ac:dyDescent="0.25">
      <c r="A628" s="114"/>
      <c r="C628" s="30"/>
      <c r="D628" s="26"/>
      <c r="E628" s="34"/>
      <c r="F628" s="26"/>
      <c r="G628" s="26"/>
      <c r="I628" s="28"/>
      <c r="V628" s="43"/>
      <c r="W628" s="43"/>
    </row>
    <row r="629" spans="1:36" x14ac:dyDescent="0.25">
      <c r="A629" s="115"/>
      <c r="B629" s="42" t="s">
        <v>103</v>
      </c>
      <c r="C629" s="146"/>
      <c r="D629" s="122"/>
      <c r="E629" s="122"/>
      <c r="F629" s="122"/>
      <c r="G629" s="147"/>
      <c r="H629" s="32" t="s">
        <v>91</v>
      </c>
      <c r="I629" s="28"/>
      <c r="J629" s="29"/>
      <c r="K629" s="29"/>
      <c r="L629" s="29"/>
      <c r="M629" s="29"/>
      <c r="N629" s="29"/>
      <c r="O629" s="29"/>
      <c r="P629" s="29"/>
      <c r="Q629" s="29"/>
      <c r="V629" s="43"/>
      <c r="W629" s="43"/>
    </row>
    <row r="630" spans="1:36" x14ac:dyDescent="0.25">
      <c r="A630" s="114"/>
      <c r="B630" s="30" t="s">
        <v>94</v>
      </c>
      <c r="C630" s="25"/>
      <c r="D630" s="26"/>
      <c r="E630" s="34"/>
      <c r="F630" s="26"/>
      <c r="G630" s="26"/>
      <c r="H630" s="11" t="s">
        <v>93</v>
      </c>
      <c r="I630" s="28"/>
      <c r="V630" s="43"/>
      <c r="W630" s="43"/>
    </row>
    <row r="631" spans="1:36" s="27" customFormat="1" x14ac:dyDescent="0.25">
      <c r="A631" s="114"/>
      <c r="B631" s="30" t="s">
        <v>43</v>
      </c>
      <c r="C631" s="39"/>
      <c r="D631" s="26"/>
      <c r="E631" s="34"/>
      <c r="F631" s="26"/>
      <c r="G631" s="26"/>
      <c r="H631" s="11" t="s">
        <v>42</v>
      </c>
      <c r="I631" s="28"/>
      <c r="J631" s="19"/>
      <c r="K631" s="19"/>
      <c r="L631" s="19"/>
      <c r="M631" s="19"/>
      <c r="N631" s="19"/>
      <c r="O631" s="19"/>
      <c r="P631" s="19"/>
      <c r="Q631" s="19"/>
      <c r="R631" s="29"/>
      <c r="S631" s="29"/>
      <c r="T631" s="29"/>
      <c r="U631" s="29"/>
      <c r="V631" s="43"/>
      <c r="W631" s="43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 spans="1:36" x14ac:dyDescent="0.25">
      <c r="I632" s="182"/>
      <c r="V632" s="43"/>
      <c r="W632" s="43"/>
    </row>
    <row r="633" spans="1:36" x14ac:dyDescent="0.25">
      <c r="I633" s="183"/>
      <c r="V633" s="43"/>
      <c r="W633" s="43"/>
    </row>
    <row r="634" spans="1:36" x14ac:dyDescent="0.25">
      <c r="I634" s="182"/>
      <c r="V634" s="43"/>
      <c r="W634" s="43"/>
    </row>
    <row r="635" spans="1:36" x14ac:dyDescent="0.25">
      <c r="H635" s="31" t="s">
        <v>564</v>
      </c>
      <c r="I635" s="182">
        <f>H10+H292+H295+H305+H390+H398+H426+H444+H499+H502+H507+H516+H543+H551</f>
        <v>132911379.998</v>
      </c>
      <c r="V635" s="43"/>
      <c r="W635" s="43"/>
    </row>
    <row r="636" spans="1:36" x14ac:dyDescent="0.25">
      <c r="H636" s="31" t="s">
        <v>563</v>
      </c>
      <c r="I636" s="182">
        <v>7800000</v>
      </c>
      <c r="V636" s="43"/>
      <c r="W636" s="43"/>
    </row>
    <row r="637" spans="1:36" x14ac:dyDescent="0.25">
      <c r="H637" s="31" t="s">
        <v>570</v>
      </c>
      <c r="I637" s="182">
        <f>H503+H504+H505+H506+H510+H513</f>
        <v>25554400</v>
      </c>
      <c r="V637" s="43"/>
      <c r="W637" s="43"/>
    </row>
    <row r="638" spans="1:36" x14ac:dyDescent="0.25">
      <c r="H638" s="31" t="s">
        <v>571</v>
      </c>
      <c r="I638" s="182">
        <f>H555+H580+H584</f>
        <v>17907000</v>
      </c>
      <c r="V638" s="43"/>
      <c r="W638" s="43"/>
    </row>
    <row r="639" spans="1:36" x14ac:dyDescent="0.25">
      <c r="H639" s="31" t="s">
        <v>566</v>
      </c>
      <c r="I639" s="183">
        <f>H594</f>
        <v>157432000</v>
      </c>
      <c r="V639" s="43"/>
      <c r="W639" s="43"/>
    </row>
    <row r="640" spans="1:36" x14ac:dyDescent="0.25">
      <c r="H640" s="207" t="s">
        <v>572</v>
      </c>
      <c r="I640" s="151">
        <f>I635+I637+I638+I639</f>
        <v>333804779.99800003</v>
      </c>
      <c r="V640" s="43"/>
      <c r="W640" s="43"/>
    </row>
    <row r="641" spans="8:35" x14ac:dyDescent="0.25">
      <c r="H641" s="31" t="s">
        <v>565</v>
      </c>
      <c r="I641" s="183">
        <v>138610181</v>
      </c>
      <c r="V641" s="43"/>
      <c r="W641" s="43"/>
    </row>
    <row r="642" spans="8:35" x14ac:dyDescent="0.25">
      <c r="H642" s="207" t="s">
        <v>573</v>
      </c>
      <c r="I642" s="151">
        <f>I641+I640+I636</f>
        <v>480214960.99800003</v>
      </c>
      <c r="V642" s="43"/>
      <c r="W642" s="43"/>
    </row>
    <row r="643" spans="8:35" x14ac:dyDescent="0.25">
      <c r="V643" s="43"/>
      <c r="W643" s="43"/>
    </row>
    <row r="644" spans="8:35" x14ac:dyDescent="0.25">
      <c r="V644" s="43"/>
      <c r="W644" s="43"/>
    </row>
    <row r="645" spans="8:35" x14ac:dyDescent="0.25">
      <c r="V645" s="43"/>
      <c r="W645" s="43"/>
    </row>
    <row r="646" spans="8:35" x14ac:dyDescent="0.25">
      <c r="V646" s="43"/>
      <c r="W646" s="43"/>
    </row>
    <row r="647" spans="8:35" x14ac:dyDescent="0.25">
      <c r="V647" s="15"/>
      <c r="W647" s="15"/>
    </row>
    <row r="648" spans="8:35" x14ac:dyDescent="0.25">
      <c r="V648" s="13"/>
      <c r="W648" s="13"/>
    </row>
    <row r="649" spans="8:35" x14ac:dyDescent="0.25">
      <c r="V649" s="15"/>
      <c r="W649" s="15"/>
      <c r="AE649" s="47"/>
    </row>
    <row r="650" spans="8:35" x14ac:dyDescent="0.25">
      <c r="X650" s="35"/>
      <c r="Z650" s="35"/>
    </row>
    <row r="651" spans="8:35" x14ac:dyDescent="0.25">
      <c r="X651" s="35"/>
      <c r="Z651" s="35"/>
    </row>
    <row r="652" spans="8:35" x14ac:dyDescent="0.25">
      <c r="X652" s="35"/>
      <c r="Y652" s="43"/>
      <c r="Z652" s="27"/>
      <c r="AA652" s="48"/>
      <c r="AB652" s="43"/>
      <c r="AC652" s="43"/>
      <c r="AD652" s="48"/>
      <c r="AE652" s="27"/>
      <c r="AF652" s="43"/>
      <c r="AG652" s="43"/>
      <c r="AH652" s="27"/>
      <c r="AI652" s="27"/>
    </row>
    <row r="653" spans="8:35" x14ac:dyDescent="0.25">
      <c r="X653" s="35"/>
      <c r="Y653" s="4"/>
      <c r="AA653" s="234"/>
      <c r="AB653" s="235"/>
      <c r="AC653" s="47"/>
      <c r="AD653" s="47"/>
      <c r="AE653" s="47"/>
      <c r="AF653" s="47"/>
      <c r="AG653" s="47"/>
      <c r="AH653" s="49"/>
      <c r="AI653" s="50"/>
    </row>
    <row r="654" spans="8:35" x14ac:dyDescent="0.25">
      <c r="X654" s="35"/>
      <c r="Y654" s="4"/>
      <c r="AA654" s="234"/>
      <c r="AB654" s="235"/>
      <c r="AC654" s="47"/>
      <c r="AD654" s="47"/>
      <c r="AE654" s="47"/>
      <c r="AF654" s="47"/>
      <c r="AG654" s="47"/>
      <c r="AH654" s="51"/>
      <c r="AI654" s="50"/>
    </row>
    <row r="655" spans="8:35" x14ac:dyDescent="0.25">
      <c r="X655" s="35"/>
      <c r="Y655" s="4"/>
      <c r="AA655" s="234"/>
      <c r="AB655" s="235"/>
      <c r="AC655" s="47"/>
      <c r="AD655" s="47"/>
      <c r="AE655" s="47"/>
      <c r="AF655" s="47"/>
      <c r="AG655" s="47"/>
      <c r="AH655" s="51"/>
      <c r="AI655" s="50"/>
    </row>
    <row r="656" spans="8:35" x14ac:dyDescent="0.25">
      <c r="X656" s="35"/>
      <c r="Y656" s="4"/>
      <c r="AA656" s="47"/>
      <c r="AB656" s="50"/>
      <c r="AC656" s="48"/>
      <c r="AD656" s="48"/>
      <c r="AE656" s="52"/>
      <c r="AF656" s="47"/>
      <c r="AG656" s="48"/>
      <c r="AH656" s="53"/>
      <c r="AI656" s="52"/>
    </row>
    <row r="657" spans="22:36" x14ac:dyDescent="0.25">
      <c r="X657" s="35"/>
      <c r="AC657" s="47"/>
      <c r="AF657" s="47"/>
      <c r="AG657" s="19"/>
      <c r="AH657" s="51"/>
    </row>
    <row r="658" spans="22:36" x14ac:dyDescent="0.25">
      <c r="X658" s="35"/>
      <c r="Y658" s="4"/>
      <c r="AA658" s="47"/>
      <c r="AC658" s="47"/>
      <c r="AD658" s="47"/>
      <c r="AE658" s="50"/>
      <c r="AF658" s="47"/>
      <c r="AG658" s="47"/>
      <c r="AH658" s="51"/>
      <c r="AI658" s="50"/>
    </row>
    <row r="659" spans="22:36" x14ac:dyDescent="0.25">
      <c r="X659" s="35"/>
      <c r="Y659" s="43"/>
      <c r="Z659" s="43"/>
      <c r="AA659" s="43"/>
      <c r="AC659" s="48"/>
      <c r="AD659" s="48"/>
      <c r="AE659" s="52"/>
      <c r="AF659" s="47"/>
      <c r="AG659" s="48"/>
      <c r="AH659" s="53"/>
      <c r="AI659" s="52"/>
    </row>
    <row r="660" spans="22:36" x14ac:dyDescent="0.25">
      <c r="X660" s="35"/>
      <c r="Y660" s="54"/>
      <c r="Z660" s="35"/>
      <c r="AH660" s="47"/>
    </row>
    <row r="661" spans="22:36" x14ac:dyDescent="0.25">
      <c r="X661" s="35"/>
      <c r="Y661" s="54"/>
      <c r="Z661" s="35"/>
      <c r="AH661" s="47"/>
    </row>
    <row r="662" spans="22:36" x14ac:dyDescent="0.25">
      <c r="V662" s="29"/>
      <c r="W662" s="29"/>
      <c r="X662" s="55"/>
      <c r="Z662" s="47"/>
      <c r="AA662" s="27"/>
      <c r="AB662" s="27"/>
      <c r="AC662" s="27"/>
      <c r="AD662" s="27"/>
      <c r="AE662" s="27"/>
      <c r="AF662" s="27"/>
      <c r="AG662" s="27"/>
      <c r="AH662" s="48"/>
      <c r="AI662" s="27"/>
      <c r="AJ662" s="27"/>
    </row>
    <row r="663" spans="22:36" x14ac:dyDescent="0.25">
      <c r="X663" s="35"/>
      <c r="Z663" s="56"/>
      <c r="AG663" s="50"/>
    </row>
    <row r="664" spans="22:36" x14ac:dyDescent="0.25">
      <c r="X664" s="35"/>
      <c r="Z664" s="56"/>
    </row>
    <row r="665" spans="22:36" x14ac:dyDescent="0.25">
      <c r="AC665" s="47"/>
      <c r="AE665" s="47"/>
      <c r="AG665" s="47"/>
    </row>
    <row r="667" spans="22:36" x14ac:dyDescent="0.25">
      <c r="AC667" s="47"/>
    </row>
    <row r="669" spans="22:36" x14ac:dyDescent="0.25">
      <c r="AA669" s="19"/>
    </row>
    <row r="670" spans="22:36" x14ac:dyDescent="0.25">
      <c r="AA670" s="19"/>
      <c r="AE670" s="50"/>
    </row>
    <row r="671" spans="22:36" x14ac:dyDescent="0.25">
      <c r="AA671" s="19"/>
    </row>
    <row r="672" spans="22:36" x14ac:dyDescent="0.25">
      <c r="AA672" s="19"/>
    </row>
    <row r="673" spans="27:30" x14ac:dyDescent="0.25">
      <c r="AA673" s="29"/>
    </row>
    <row r="674" spans="27:30" x14ac:dyDescent="0.25">
      <c r="AA674" s="19"/>
    </row>
    <row r="675" spans="27:30" x14ac:dyDescent="0.25">
      <c r="AA675" s="19"/>
    </row>
    <row r="676" spans="27:30" x14ac:dyDescent="0.25">
      <c r="AA676" s="19"/>
      <c r="AD676" s="19"/>
    </row>
    <row r="786" spans="1:1" x14ac:dyDescent="0.25">
      <c r="A786" s="116">
        <v>44452</v>
      </c>
    </row>
  </sheetData>
  <mergeCells count="12">
    <mergeCell ref="A6:J6"/>
    <mergeCell ref="L6:U6"/>
    <mergeCell ref="A1:U1"/>
    <mergeCell ref="A2:U2"/>
    <mergeCell ref="A3:U3"/>
    <mergeCell ref="A4:U4"/>
    <mergeCell ref="A5:U5"/>
    <mergeCell ref="E7:G7"/>
    <mergeCell ref="J7:U7"/>
    <mergeCell ref="E8:G8"/>
    <mergeCell ref="AA653:AA655"/>
    <mergeCell ref="AB653:AB655"/>
  </mergeCells>
  <printOptions horizontalCentered="1"/>
  <pageMargins left="0.5" right="0.59" top="0.74803149606299202" bottom="0.74803149606299202" header="0.31496062992126" footer="0.31496062992126"/>
  <pageSetup paperSize="9" scale="71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40"/>
  <sheetViews>
    <sheetView zoomScale="85" zoomScaleNormal="85" workbookViewId="0">
      <selection activeCell="U18" sqref="U18"/>
    </sheetView>
  </sheetViews>
  <sheetFormatPr defaultRowHeight="15" x14ac:dyDescent="0.25"/>
  <cols>
    <col min="1" max="1" width="13" customWidth="1"/>
    <col min="2" max="2" width="15" bestFit="1" customWidth="1"/>
    <col min="3" max="3" width="14" bestFit="1" customWidth="1"/>
    <col min="4" max="4" width="13.140625" bestFit="1" customWidth="1"/>
    <col min="5" max="5" width="11.85546875" bestFit="1" customWidth="1"/>
    <col min="6" max="6" width="13.140625" bestFit="1" customWidth="1"/>
    <col min="7" max="7" width="14.28515625" bestFit="1" customWidth="1"/>
    <col min="8" max="8" width="13.140625" bestFit="1" customWidth="1"/>
    <col min="9" max="9" width="12.140625" bestFit="1" customWidth="1"/>
    <col min="10" max="10" width="13.140625" bestFit="1" customWidth="1"/>
    <col min="11" max="11" width="14.28515625" bestFit="1" customWidth="1"/>
    <col min="12" max="12" width="13.140625" bestFit="1" customWidth="1"/>
    <col min="13" max="13" width="12.140625" bestFit="1" customWidth="1"/>
    <col min="14" max="14" width="13.140625" bestFit="1" customWidth="1"/>
    <col min="15" max="15" width="14.28515625" bestFit="1" customWidth="1"/>
    <col min="16" max="16" width="13.140625" bestFit="1" customWidth="1"/>
    <col min="17" max="17" width="12.140625" bestFit="1" customWidth="1"/>
    <col min="18" max="18" width="13.5703125" customWidth="1"/>
    <col min="19" max="19" width="15.28515625" bestFit="1" customWidth="1"/>
    <col min="20" max="20" width="12.28515625" bestFit="1" customWidth="1"/>
  </cols>
  <sheetData>
    <row r="1" spans="1:18" x14ac:dyDescent="0.25">
      <c r="A1" s="238" t="s">
        <v>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8" x14ac:dyDescent="0.25">
      <c r="A2" s="238" t="s">
        <v>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x14ac:dyDescent="0.25">
      <c r="A3" s="238" t="s">
        <v>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8" x14ac:dyDescent="0.2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8" x14ac:dyDescent="0.25">
      <c r="A5" s="239" t="s">
        <v>49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</row>
    <row r="6" spans="1:18" x14ac:dyDescent="0.2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1:18" x14ac:dyDescent="0.25">
      <c r="A7" s="240"/>
      <c r="B7" s="240"/>
      <c r="C7" s="240"/>
      <c r="D7" s="240"/>
      <c r="E7" s="240"/>
      <c r="F7" s="240"/>
      <c r="G7" s="240"/>
      <c r="H7" s="240"/>
      <c r="I7" s="240"/>
      <c r="J7" s="241"/>
      <c r="K7" s="241"/>
      <c r="L7" s="241"/>
      <c r="M7" s="241"/>
      <c r="N7" s="241"/>
      <c r="O7" s="241"/>
      <c r="P7" s="241"/>
      <c r="Q7" s="241"/>
      <c r="R7" s="241"/>
    </row>
    <row r="8" spans="1:18" x14ac:dyDescent="0.25">
      <c r="A8" s="242" t="s">
        <v>50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</row>
    <row r="9" spans="1:18" x14ac:dyDescent="0.25">
      <c r="A9" s="65" t="s">
        <v>51</v>
      </c>
      <c r="B9" s="65" t="s">
        <v>52</v>
      </c>
      <c r="C9" s="65" t="s">
        <v>53</v>
      </c>
      <c r="D9" s="65" t="s">
        <v>54</v>
      </c>
      <c r="E9" s="66" t="s">
        <v>55</v>
      </c>
      <c r="F9" s="65" t="s">
        <v>56</v>
      </c>
      <c r="G9" s="65" t="s">
        <v>57</v>
      </c>
      <c r="H9" s="65" t="s">
        <v>58</v>
      </c>
      <c r="I9" s="66" t="s">
        <v>59</v>
      </c>
      <c r="J9" s="65" t="s">
        <v>60</v>
      </c>
      <c r="K9" s="65" t="s">
        <v>61</v>
      </c>
      <c r="L9" s="65" t="s">
        <v>62</v>
      </c>
      <c r="M9" s="66" t="s">
        <v>63</v>
      </c>
      <c r="N9" s="65" t="s">
        <v>64</v>
      </c>
      <c r="O9" s="65" t="s">
        <v>65</v>
      </c>
      <c r="P9" s="65" t="s">
        <v>66</v>
      </c>
      <c r="Q9" s="66" t="s">
        <v>67</v>
      </c>
      <c r="R9" s="65" t="s">
        <v>6</v>
      </c>
    </row>
    <row r="10" spans="1:18" x14ac:dyDescent="0.25">
      <c r="A10" s="243" t="s">
        <v>68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</row>
    <row r="11" spans="1:18" x14ac:dyDescent="0.25">
      <c r="A11" s="76" t="s">
        <v>47</v>
      </c>
      <c r="B11" s="117">
        <f>PPMP!J296+PPMP!J301+PPMP!J391+PPMP!J395+PPMP!J517+PPMP!J556+PPMP!J563+PPMP!J581+PPMP!J595+PPMP!J599+PPMP!J613</f>
        <v>11</v>
      </c>
      <c r="C11" s="68"/>
      <c r="D11" s="68"/>
      <c r="E11" s="119">
        <f>B11+C11+D11</f>
        <v>11</v>
      </c>
      <c r="F11" s="68"/>
      <c r="G11" s="68"/>
      <c r="H11" s="68"/>
      <c r="I11" s="133"/>
      <c r="J11" s="68"/>
      <c r="K11" s="68"/>
      <c r="L11" s="68"/>
      <c r="M11" s="133"/>
      <c r="N11" s="68"/>
      <c r="O11" s="68"/>
      <c r="P11" s="68"/>
      <c r="Q11" s="133"/>
      <c r="R11" s="120">
        <f>E11+I11+M11+Q11</f>
        <v>11</v>
      </c>
    </row>
    <row r="12" spans="1:18" x14ac:dyDescent="0.25">
      <c r="A12" s="67" t="s">
        <v>40</v>
      </c>
      <c r="B12" s="18">
        <f>PPMP!J376+PPMP!J427+PPMP!J585+PPMP!J588</f>
        <v>4</v>
      </c>
      <c r="C12" s="18">
        <f>PPMP!K37+PPMP!K172+PPMP!K321+PPMP!K334+PPMP!K362+PPMP!K407+PPMP!K418+PPMP!K445+PPMP!K481+PPMP!K546</f>
        <v>10</v>
      </c>
      <c r="D12" s="18">
        <f>PPMP!L350+PPMP!L376+PPMP!L427</f>
        <v>3</v>
      </c>
      <c r="E12" s="119">
        <f t="shared" ref="E12:E13" si="0">B12+C12+D12</f>
        <v>17</v>
      </c>
      <c r="F12" s="18">
        <f>PPMP!M68+PPMP!M191+PPMP!M200+PPMP!M293+PPMP!M311+PPMP!M318+PPMP!M346+PPMP!M376+PPMP!M399+PPMP!M412+PPMP!M427+PPMP!M445+PPMP!M491+PPMP!M508+PPMP!M544+PPMP!M552</f>
        <v>15</v>
      </c>
      <c r="G12" s="18">
        <f>PPMP!N99+PPMP!N172+PPMP!N321+PPMP!N334+PPMP!N362+PPMP!N407+PPMP!N418+PPMP!N445+PPMP!N481+PPMP!N546</f>
        <v>10</v>
      </c>
      <c r="H12" s="18">
        <f>PPMP!O376+PPMP!O427+PPMP!O445</f>
        <v>2</v>
      </c>
      <c r="I12" s="133">
        <f t="shared" ref="I12:I13" si="1">F12+G12+H12</f>
        <v>27</v>
      </c>
      <c r="J12" s="18">
        <f>PPMP!P11+PPMP!P234+PPMP!P306+PPMP!P346+PPMP!P376+PPMP!P412+PPMP!P427</f>
        <v>7</v>
      </c>
      <c r="K12" s="18">
        <f>PPMP!Q172+PPMP!Q321+PPMP!Q334+PPMP!Q362+PPMP!Q407+PPMP!Q418+PPMP!Q445+PPMP!Q481+PPMP!Q544+PPMP!Q546</f>
        <v>10</v>
      </c>
      <c r="L12" s="18">
        <f>PPMP!R376+PPMP!R427</f>
        <v>2</v>
      </c>
      <c r="M12" s="133">
        <f t="shared" ref="M12:M13" si="2">J12+K12+L12</f>
        <v>19</v>
      </c>
      <c r="N12" s="18">
        <f>PPMP!S122+PPMP!S144+PPMP!S172+PPMP!S321+PPMP!S334+PPMP!S362+PPMP!S376+PPMP!S399+PPMP!S407+PPMP!S427+PPMP!S445+PPMP!S481+PPMP!S546</f>
        <v>13</v>
      </c>
      <c r="O12" s="18">
        <f>PPMP!T376+PPMP!T427</f>
        <v>2</v>
      </c>
      <c r="P12" s="18"/>
      <c r="Q12" s="133">
        <f t="shared" ref="Q12:Q13" si="3">N12+O12+P12</f>
        <v>15</v>
      </c>
      <c r="R12" s="120">
        <f t="shared" ref="R12:R13" si="4">E12+I12+M12+Q12</f>
        <v>78</v>
      </c>
    </row>
    <row r="13" spans="1:18" x14ac:dyDescent="0.25">
      <c r="A13" s="67" t="s">
        <v>73</v>
      </c>
      <c r="B13" s="18"/>
      <c r="C13" s="18">
        <f>PPMP!K499+PPMP!K502+PPMP!K503+PPMP!K504+PPMP!K505+PPMP!K506+PPMP!K512+PPMP!K515</f>
        <v>17</v>
      </c>
      <c r="D13" s="18"/>
      <c r="E13" s="119">
        <f t="shared" si="0"/>
        <v>17</v>
      </c>
      <c r="F13" s="18">
        <f>PPMP!M499+PPMP!M502</f>
        <v>7</v>
      </c>
      <c r="G13" s="18">
        <f>PPMP!N503+PPMP!N504+PPMP!N505+PPMP!N512+PPMP!N515</f>
        <v>9</v>
      </c>
      <c r="H13" s="18">
        <f>PPMP!O499+PPMP!O502</f>
        <v>7</v>
      </c>
      <c r="I13" s="133">
        <f t="shared" si="1"/>
        <v>23</v>
      </c>
      <c r="J13" s="18"/>
      <c r="K13" s="18">
        <f>PPMP!Q499+PPMP!Q502+PPMP!Q503+PPMP!Q504+PPMP!Q505+PPMP!Q512+PPMP!Q515</f>
        <v>16</v>
      </c>
      <c r="L13" s="18"/>
      <c r="M13" s="133">
        <f t="shared" si="2"/>
        <v>16</v>
      </c>
      <c r="N13" s="18">
        <f>PPMP!S499+PPMP!S502</f>
        <v>7</v>
      </c>
      <c r="O13" s="18">
        <f>PPMP!T503+PPMP!T504+PPMP!T505+PPMP!T512+PPMP!T515</f>
        <v>9</v>
      </c>
      <c r="P13" s="18"/>
      <c r="Q13" s="133">
        <f t="shared" si="3"/>
        <v>16</v>
      </c>
      <c r="R13" s="120">
        <f t="shared" si="4"/>
        <v>72</v>
      </c>
    </row>
    <row r="14" spans="1:18" x14ac:dyDescent="0.25">
      <c r="A14" s="69" t="s">
        <v>6</v>
      </c>
      <c r="B14" s="118"/>
      <c r="C14" s="118"/>
      <c r="D14" s="118"/>
      <c r="E14" s="119">
        <f>E11+E12+E13</f>
        <v>45</v>
      </c>
      <c r="F14" s="120"/>
      <c r="G14" s="120"/>
      <c r="H14" s="120"/>
      <c r="I14" s="119">
        <f>I11+I12+I13</f>
        <v>50</v>
      </c>
      <c r="J14" s="120"/>
      <c r="K14" s="120"/>
      <c r="L14" s="120"/>
      <c r="M14" s="133">
        <f>SUM(M11:M13)</f>
        <v>35</v>
      </c>
      <c r="N14" s="120"/>
      <c r="O14" s="120"/>
      <c r="P14" s="120"/>
      <c r="Q14" s="119">
        <f>SUM(Q11:Q13)</f>
        <v>31</v>
      </c>
      <c r="R14" s="120">
        <f>E14+I14+M14+Q14</f>
        <v>161</v>
      </c>
    </row>
    <row r="15" spans="1:18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x14ac:dyDescent="0.25">
      <c r="A16" s="246" t="s">
        <v>69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</row>
    <row r="17" spans="1:20" ht="25.5" x14ac:dyDescent="0.25">
      <c r="A17" s="71" t="s">
        <v>70</v>
      </c>
      <c r="B17" s="72" t="s">
        <v>52</v>
      </c>
      <c r="C17" s="72" t="s">
        <v>53</v>
      </c>
      <c r="D17" s="72" t="s">
        <v>54</v>
      </c>
      <c r="E17" s="73" t="s">
        <v>55</v>
      </c>
      <c r="F17" s="72" t="s">
        <v>56</v>
      </c>
      <c r="G17" s="72" t="s">
        <v>57</v>
      </c>
      <c r="H17" s="72" t="s">
        <v>58</v>
      </c>
      <c r="I17" s="73" t="s">
        <v>59</v>
      </c>
      <c r="J17" s="72" t="s">
        <v>60</v>
      </c>
      <c r="K17" s="72" t="s">
        <v>61</v>
      </c>
      <c r="L17" s="72" t="s">
        <v>62</v>
      </c>
      <c r="M17" s="73" t="s">
        <v>63</v>
      </c>
      <c r="N17" s="72" t="s">
        <v>64</v>
      </c>
      <c r="O17" s="72" t="s">
        <v>65</v>
      </c>
      <c r="P17" s="72" t="s">
        <v>66</v>
      </c>
      <c r="Q17" s="73" t="s">
        <v>67</v>
      </c>
      <c r="R17" s="74" t="s">
        <v>6</v>
      </c>
    </row>
    <row r="18" spans="1:20" x14ac:dyDescent="0.25">
      <c r="A18" s="76" t="s">
        <v>47</v>
      </c>
      <c r="B18" s="125">
        <f>PPMP!H296+PPMP!H301+PPMP!H391+PPMP!H395+PPMP!H517+PPMP!H556+PPMP!H563+PPMP!H581+PPMP!H595+PPMP!H599+PPMP!H613</f>
        <v>220158843</v>
      </c>
      <c r="C18" s="130"/>
      <c r="D18" s="128"/>
      <c r="E18" s="127">
        <f>SUM(B18:D18)</f>
        <v>220158843</v>
      </c>
      <c r="F18" s="128"/>
      <c r="G18" s="128"/>
      <c r="H18" s="128"/>
      <c r="I18" s="131">
        <f>SUM(F18:H18)</f>
        <v>0</v>
      </c>
      <c r="J18" s="128"/>
      <c r="K18" s="128"/>
      <c r="L18" s="128"/>
      <c r="M18" s="131">
        <f>SUM(J18:L18)</f>
        <v>0</v>
      </c>
      <c r="N18" s="128"/>
      <c r="O18" s="128"/>
      <c r="P18" s="128"/>
      <c r="Q18" s="132">
        <f>SUM(N18:P18)</f>
        <v>0</v>
      </c>
      <c r="R18" s="129">
        <f>Q18+M18+I18+E18</f>
        <v>220158843</v>
      </c>
      <c r="S18" s="75"/>
    </row>
    <row r="19" spans="1:20" x14ac:dyDescent="0.25">
      <c r="A19" s="76" t="s">
        <v>40</v>
      </c>
      <c r="B19" s="138">
        <f>PPMP!G376+PPMP!G427+PPMP!H585+PPMP!H588</f>
        <v>2480200</v>
      </c>
      <c r="C19" s="134">
        <f>PPMP!H37+PPMP!G172+PPMP!G321+PPMP!G334+PPMP!G362+PPMP!G407+PPMP!G418+PPMP!G445+PPMP!G481+PPMP!G546</f>
        <v>6863618.25</v>
      </c>
      <c r="D19" s="134">
        <f>PPMP!H350+PPMP!G376+PPMP!G427</f>
        <v>2900000</v>
      </c>
      <c r="E19" s="127">
        <f t="shared" ref="E19:E20" si="5">SUM(B19:D19)</f>
        <v>12243818.25</v>
      </c>
      <c r="F19" s="134">
        <f>PPMP!H68+PPMP!H191+PPMP!H200+PPMP!H293+PPMP!H311+PPMP!H318+PPMP!G346+PPMP!G376+PPMP!G399+PPMP!G412+PPMP!G427+PPMP!H491+PPMP!H508+PPMP!G544+PPMP!H552</f>
        <v>9333999.9989999998</v>
      </c>
      <c r="G19" s="134">
        <f>PPMP!H99+PPMP!G172+PPMP!G321+PPMP!G334+PPMP!G362+PPMP!G407+PPMP!G418+PPMP!G481+PPMP!G546</f>
        <v>6354682</v>
      </c>
      <c r="H19" s="134">
        <f>PPMP!G376+PPMP!G427+PPMP!G445</f>
        <v>2594936.25</v>
      </c>
      <c r="I19" s="131">
        <f t="shared" ref="I19:I20" si="6">SUM(F19:H19)</f>
        <v>18283618.248999998</v>
      </c>
      <c r="J19" s="134">
        <f>PPMP!H11+PPMP!H234+PPMP!H306+PPMP!G346+PPMP!G376+PPMP!G412+PPMP!G427</f>
        <v>7764299.9989999998</v>
      </c>
      <c r="K19" s="134">
        <f>PPMP!G172+PPMP!G321+PPMP!G334+PPMP!G362+PPMP!G407+PPMP!G418+PPMP!G445+PPMP!G481+PPMP!G544+PPMP!G546</f>
        <v>6753618.25</v>
      </c>
      <c r="L19" s="134">
        <f>PPMP!G376+PPMP!G427</f>
        <v>1936000</v>
      </c>
      <c r="M19" s="131">
        <f t="shared" ref="M19:M20" si="7">SUM(J19:L19)</f>
        <v>16453918.249</v>
      </c>
      <c r="N19" s="134">
        <f>PPMP!H122+PPMP!H144+PPMP!G172+PPMP!G321+PPMP!G334+PPMP!G362+PPMP!G376+PPMP!G399+PPMP!G407+PPMP!G427+PPMP!G445+PPMP!G481+PPMP!G546</f>
        <v>9659618.25</v>
      </c>
      <c r="O19" s="134">
        <f>PPMP!G376+PPMP!G427</f>
        <v>1936000</v>
      </c>
      <c r="P19" s="134"/>
      <c r="Q19" s="132">
        <f t="shared" ref="Q19:Q20" si="8">SUM(N19:P19)</f>
        <v>11595618.25</v>
      </c>
      <c r="R19" s="129">
        <f t="shared" ref="R19:R20" si="9">Q19+M19+I19+E19</f>
        <v>58576972.997999996</v>
      </c>
      <c r="S19" s="77"/>
      <c r="T19" s="78"/>
    </row>
    <row r="20" spans="1:20" x14ac:dyDescent="0.25">
      <c r="A20" s="76" t="s">
        <v>73</v>
      </c>
      <c r="B20" s="125"/>
      <c r="C20" s="125">
        <f>PPMP!G500+PPMP!G500+PPMP!G500+PPMP!G500+PPMP!G500+PPMP!G502+PPMP!G502+PPMP!G503+PPMP!G504+PPMP!G505+PPMP!G506+PPMP!G512+PPMP!G512+PPMP!G512+PPMP!G512+PPMP!G512+PPMP!G515</f>
        <v>12516512.800000001</v>
      </c>
      <c r="D20" s="125"/>
      <c r="E20" s="127">
        <f t="shared" si="5"/>
        <v>12516512.800000001</v>
      </c>
      <c r="F20" s="125">
        <f>PPMP!G500+PPMP!G500+PPMP!G500+PPMP!G500+PPMP!G500+PPMP!G502+PPMP!G502</f>
        <v>5902912.8000000007</v>
      </c>
      <c r="G20" s="125">
        <f>PPMP!G503+PPMP!G504+PPMP!G505+PPMP!G512+PPMP!G512+PPMP!G512+PPMP!G512+PPMP!G512+PPMP!G515</f>
        <v>6313600</v>
      </c>
      <c r="H20" s="125">
        <f>PPMP!G500+PPMP!G500+PPMP!G500+PPMP!G500+PPMP!G500+PPMP!G502+PPMP!G502</f>
        <v>5902912.8000000007</v>
      </c>
      <c r="I20" s="131">
        <f t="shared" si="6"/>
        <v>18119425.600000001</v>
      </c>
      <c r="J20" s="125"/>
      <c r="K20" s="125">
        <f>PPMP!G500+PPMP!G500+PPMP!G500+PPMP!G500+PPMP!G500+PPMP!G502+PPMP!G502+PPMP!G503+PPMP!G504+PPMP!G505+PPMP!G512+PPMP!G512+PPMP!G512+PPMP!G512+PPMP!G512+PPMP!G515</f>
        <v>12216512.800000001</v>
      </c>
      <c r="L20" s="125"/>
      <c r="M20" s="131">
        <f t="shared" si="7"/>
        <v>12216512.800000001</v>
      </c>
      <c r="N20" s="125">
        <f>PPMP!G500+PPMP!G500+PPMP!G500+PPMP!G500+PPMP!G500+PPMP!G502+PPMP!G502</f>
        <v>5902912.8000000007</v>
      </c>
      <c r="O20" s="125">
        <f>PPMP!G503+PPMP!G504+PPMP!G505+PPMP!G512+PPMP!G512+PPMP!G512+PPMP!G512+PPMP!G512+PPMP!G515</f>
        <v>6313600</v>
      </c>
      <c r="P20" s="125"/>
      <c r="Q20" s="132">
        <f t="shared" si="8"/>
        <v>12216512.800000001</v>
      </c>
      <c r="R20" s="129">
        <f t="shared" si="9"/>
        <v>55068964</v>
      </c>
      <c r="S20" s="77"/>
      <c r="T20" s="78"/>
    </row>
    <row r="21" spans="1:20" x14ac:dyDescent="0.25">
      <c r="A21" s="79" t="s">
        <v>6</v>
      </c>
      <c r="B21" s="126"/>
      <c r="C21" s="126"/>
      <c r="D21" s="126"/>
      <c r="E21" s="127">
        <f>SUM(E18:E20)</f>
        <v>244919174.05000001</v>
      </c>
      <c r="F21" s="126"/>
      <c r="G21" s="126"/>
      <c r="H21" s="126"/>
      <c r="I21" s="131">
        <f>SUM(I18:I20)</f>
        <v>36403043.848999999</v>
      </c>
      <c r="J21" s="126"/>
      <c r="K21" s="126"/>
      <c r="L21" s="126"/>
      <c r="M21" s="127">
        <f>SUM(M18:M20)</f>
        <v>28670431.049000002</v>
      </c>
      <c r="N21" s="126"/>
      <c r="O21" s="124"/>
      <c r="P21" s="124"/>
      <c r="Q21" s="132">
        <f>SUM(Q18:Q20)</f>
        <v>23812131.050000001</v>
      </c>
      <c r="R21" s="129">
        <f>Q21+M21+I21+E21</f>
        <v>333804779.99800003</v>
      </c>
      <c r="S21" s="75"/>
    </row>
    <row r="22" spans="1:20" x14ac:dyDescent="0.25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78"/>
    </row>
    <row r="23" spans="1:20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35"/>
      <c r="R23" s="85"/>
      <c r="S23" s="35"/>
      <c r="T23" s="78"/>
    </row>
    <row r="24" spans="1:20" x14ac:dyDescent="0.25">
      <c r="A24" s="83"/>
      <c r="B24" s="83"/>
      <c r="C24" s="83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3"/>
      <c r="Q24" s="86"/>
      <c r="R24" s="86"/>
    </row>
    <row r="25" spans="1:20" x14ac:dyDescent="0.25">
      <c r="A25" s="83"/>
      <c r="B25" s="83"/>
      <c r="C25" s="86"/>
      <c r="D25" s="88"/>
      <c r="E25" s="86"/>
      <c r="F25" s="88"/>
      <c r="G25" s="83"/>
      <c r="H25" s="87"/>
      <c r="I25" s="87"/>
      <c r="J25" s="87"/>
      <c r="K25" s="83"/>
      <c r="L25" s="86"/>
      <c r="M25" s="83"/>
      <c r="N25" s="83"/>
      <c r="O25" s="83"/>
      <c r="P25" s="83"/>
      <c r="Q25" s="83"/>
      <c r="R25" s="86"/>
      <c r="S25" s="89"/>
    </row>
    <row r="26" spans="1:20" x14ac:dyDescent="0.25">
      <c r="A26" s="83"/>
      <c r="B26" s="83"/>
      <c r="C26" s="83"/>
      <c r="D26" s="90"/>
      <c r="E26" s="86"/>
      <c r="F26" s="91"/>
      <c r="G26" s="84"/>
      <c r="H26" s="84"/>
      <c r="I26" s="84"/>
      <c r="J26" s="83"/>
      <c r="K26" s="83"/>
      <c r="L26" s="83"/>
      <c r="M26" s="83"/>
      <c r="N26" s="83"/>
      <c r="O26" s="83"/>
      <c r="P26" s="83"/>
      <c r="Q26" s="83"/>
      <c r="R26" s="92"/>
    </row>
    <row r="27" spans="1:20" x14ac:dyDescent="0.25">
      <c r="A27" s="83"/>
      <c r="B27" s="83"/>
      <c r="C27" s="83"/>
      <c r="D27" s="83"/>
      <c r="E27" s="83"/>
      <c r="F27" s="91"/>
      <c r="G27" s="84"/>
      <c r="H27" s="84"/>
      <c r="I27" s="84"/>
      <c r="J27" s="83"/>
      <c r="K27" s="83"/>
      <c r="L27" s="83"/>
      <c r="M27" s="83"/>
      <c r="N27" s="83"/>
      <c r="O27" s="83"/>
      <c r="P27" s="83"/>
      <c r="Q27" s="83"/>
      <c r="R27" s="90"/>
    </row>
    <row r="28" spans="1:20" x14ac:dyDescent="0.25">
      <c r="A28" s="83"/>
      <c r="B28" s="83"/>
      <c r="C28" s="83"/>
      <c r="D28" s="83"/>
      <c r="E28" s="86"/>
      <c r="F28" s="91"/>
      <c r="G28" s="84"/>
      <c r="H28" s="84"/>
      <c r="I28" s="84"/>
      <c r="J28" s="83"/>
      <c r="K28" s="83"/>
      <c r="L28" s="83"/>
      <c r="M28" s="83"/>
      <c r="N28" s="83"/>
      <c r="O28" s="83"/>
      <c r="P28" s="83"/>
      <c r="Q28" s="83"/>
      <c r="R28" s="83"/>
    </row>
    <row r="29" spans="1:20" x14ac:dyDescent="0.25">
      <c r="A29" s="83"/>
      <c r="B29" s="83"/>
      <c r="C29" s="83"/>
      <c r="D29" s="83"/>
      <c r="E29" s="83"/>
      <c r="F29" s="91"/>
      <c r="G29" s="84"/>
      <c r="H29" s="84"/>
      <c r="I29" s="84"/>
      <c r="J29" s="83"/>
      <c r="K29" s="83"/>
      <c r="L29" s="83"/>
      <c r="M29" s="83"/>
      <c r="N29" s="83"/>
      <c r="O29" s="83"/>
      <c r="P29" s="83"/>
      <c r="Q29" s="83"/>
      <c r="R29" s="90"/>
    </row>
    <row r="30" spans="1:20" x14ac:dyDescent="0.25">
      <c r="A30" s="83"/>
      <c r="B30" s="83"/>
      <c r="C30" s="83"/>
      <c r="D30" s="83"/>
      <c r="E30" s="83"/>
      <c r="F30" s="91"/>
      <c r="G30" s="84"/>
      <c r="H30" s="84"/>
      <c r="I30" s="84"/>
      <c r="J30" s="83"/>
      <c r="K30" s="83"/>
      <c r="L30" s="83"/>
      <c r="M30" s="83"/>
      <c r="N30" s="83"/>
      <c r="O30" s="83"/>
      <c r="P30" s="83"/>
      <c r="Q30" s="83"/>
      <c r="R30" s="83"/>
    </row>
    <row r="31" spans="1:20" x14ac:dyDescent="0.25">
      <c r="A31" s="83"/>
      <c r="B31" s="83"/>
      <c r="C31" s="83"/>
      <c r="D31" s="83"/>
      <c r="E31" s="83"/>
      <c r="F31" s="91"/>
      <c r="G31" s="84"/>
      <c r="H31" s="84"/>
      <c r="I31" s="84"/>
      <c r="J31" s="83"/>
      <c r="K31" s="83"/>
      <c r="L31" s="83"/>
      <c r="M31" s="83"/>
      <c r="N31" s="83"/>
      <c r="O31" s="83"/>
      <c r="P31" s="83"/>
      <c r="Q31" s="83"/>
      <c r="R31" s="83"/>
    </row>
    <row r="32" spans="1:20" x14ac:dyDescent="0.25">
      <c r="F32" s="91"/>
      <c r="G32" s="84"/>
      <c r="H32" s="84"/>
      <c r="I32" s="84"/>
    </row>
    <row r="33" spans="1:19" s="75" customFormat="1" x14ac:dyDescent="0.25">
      <c r="B33" s="93"/>
      <c r="C33" s="93"/>
      <c r="D33" s="93"/>
      <c r="E33" s="94"/>
      <c r="F33" s="95"/>
      <c r="G33" s="96"/>
      <c r="H33" s="96"/>
      <c r="I33" s="97"/>
      <c r="J33" s="93"/>
      <c r="K33" s="93"/>
      <c r="L33" s="93"/>
      <c r="M33" s="94"/>
      <c r="N33" s="93"/>
      <c r="O33" s="93"/>
      <c r="P33" s="93"/>
      <c r="Q33" s="98"/>
      <c r="R33" s="98"/>
      <c r="S33" s="98"/>
    </row>
    <row r="34" spans="1:19" x14ac:dyDescent="0.25">
      <c r="A34" s="99"/>
      <c r="B34" s="100"/>
      <c r="C34" s="101"/>
      <c r="D34" s="101"/>
      <c r="E34" s="102"/>
      <c r="F34" s="103"/>
      <c r="G34" s="103"/>
      <c r="H34" s="103"/>
      <c r="I34" s="104"/>
      <c r="J34" s="101"/>
      <c r="K34" s="101"/>
      <c r="L34" s="101"/>
      <c r="M34" s="102"/>
      <c r="N34" s="101"/>
      <c r="O34" s="101"/>
      <c r="P34" s="105"/>
      <c r="S34" s="89"/>
    </row>
    <row r="35" spans="1:19" x14ac:dyDescent="0.25">
      <c r="A35" s="99"/>
      <c r="B35" s="100"/>
      <c r="C35" s="101"/>
      <c r="D35" s="101"/>
      <c r="E35" s="102"/>
      <c r="F35" s="101"/>
      <c r="G35" s="101"/>
      <c r="H35" s="101"/>
      <c r="I35" s="102"/>
      <c r="J35" s="102"/>
      <c r="K35" s="101"/>
      <c r="L35" s="101"/>
      <c r="M35" s="102"/>
      <c r="N35" s="101"/>
      <c r="O35" s="101"/>
      <c r="P35" s="105"/>
    </row>
    <row r="36" spans="1:19" x14ac:dyDescent="0.25">
      <c r="A36" s="99"/>
      <c r="B36" s="100"/>
      <c r="C36" s="101"/>
      <c r="D36" s="101"/>
      <c r="E36" s="102"/>
      <c r="F36" s="101"/>
      <c r="G36" s="101"/>
      <c r="H36" s="101"/>
      <c r="I36" s="102"/>
      <c r="J36" s="101"/>
      <c r="K36" s="101"/>
      <c r="L36" s="101"/>
      <c r="M36" s="102"/>
      <c r="N36" s="101"/>
      <c r="O36" s="101"/>
      <c r="P36" s="105"/>
    </row>
    <row r="37" spans="1:19" x14ac:dyDescent="0.25">
      <c r="B37" s="106"/>
      <c r="C37" s="105"/>
      <c r="D37" s="101"/>
      <c r="E37" s="102"/>
      <c r="F37" s="105"/>
      <c r="G37" s="101"/>
      <c r="H37" s="101"/>
      <c r="I37" s="102"/>
      <c r="J37" s="101"/>
      <c r="K37" s="105"/>
      <c r="L37" s="101"/>
      <c r="M37" s="102"/>
      <c r="N37" s="101"/>
      <c r="O37" s="101"/>
      <c r="P37" s="105"/>
    </row>
    <row r="38" spans="1:19" x14ac:dyDescent="0.25">
      <c r="B38" s="105"/>
      <c r="C38" s="105"/>
      <c r="D38" s="101"/>
      <c r="E38" s="102"/>
      <c r="F38" s="105"/>
      <c r="G38" s="101"/>
      <c r="H38" s="101"/>
      <c r="I38" s="102"/>
      <c r="J38" s="101"/>
      <c r="K38" s="105"/>
      <c r="L38" s="101"/>
      <c r="M38" s="102"/>
      <c r="N38" s="105"/>
      <c r="O38" s="101"/>
      <c r="P38" s="105"/>
    </row>
    <row r="39" spans="1:19" x14ac:dyDescent="0.25">
      <c r="B39" s="105"/>
      <c r="C39" s="105"/>
      <c r="D39" s="101"/>
      <c r="E39" s="102"/>
      <c r="F39" s="105"/>
      <c r="G39" s="105"/>
      <c r="H39" s="101"/>
      <c r="I39" s="102"/>
      <c r="J39" s="101"/>
      <c r="K39" s="105"/>
      <c r="L39" s="101"/>
      <c r="M39" s="102"/>
      <c r="N39" s="105"/>
      <c r="O39" s="101"/>
      <c r="P39" s="105"/>
    </row>
    <row r="40" spans="1:19" x14ac:dyDescent="0.25">
      <c r="B40" s="105"/>
      <c r="C40" s="105"/>
      <c r="D40" s="101"/>
      <c r="E40" s="102"/>
      <c r="F40" s="105"/>
      <c r="G40" s="105"/>
      <c r="H40" s="101"/>
      <c r="I40" s="102"/>
      <c r="J40" s="105"/>
      <c r="K40" s="105"/>
      <c r="L40" s="101"/>
      <c r="M40" s="102"/>
      <c r="N40" s="105"/>
      <c r="O40" s="101"/>
      <c r="P40" s="105"/>
    </row>
  </sheetData>
  <mergeCells count="11">
    <mergeCell ref="A7:I7"/>
    <mergeCell ref="J7:R7"/>
    <mergeCell ref="A8:R8"/>
    <mergeCell ref="A10:R10"/>
    <mergeCell ref="A16:R16"/>
    <mergeCell ref="A6:R6"/>
    <mergeCell ref="A1:R1"/>
    <mergeCell ref="A2:R2"/>
    <mergeCell ref="A3:R3"/>
    <mergeCell ref="A4:R4"/>
    <mergeCell ref="A5:R5"/>
  </mergeCells>
  <printOptions horizontalCentered="1"/>
  <pageMargins left="0.38" right="0.12" top="0.75" bottom="0.75" header="0.3" footer="0.3"/>
  <pageSetup paperSize="9" scale="6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0099-8880-45D4-ADD6-B069FA2B22C4}">
  <sheetPr>
    <tabColor rgb="FFFFFF00"/>
  </sheetPr>
  <dimension ref="A1:T33"/>
  <sheetViews>
    <sheetView tabSelected="1" zoomScale="80" zoomScaleNormal="80" zoomScaleSheetLayoutView="100" workbookViewId="0">
      <selection activeCell="P14" sqref="P14"/>
    </sheetView>
  </sheetViews>
  <sheetFormatPr defaultColWidth="8.85546875" defaultRowHeight="12.75" x14ac:dyDescent="0.25"/>
  <cols>
    <col min="1" max="1" width="5.42578125" style="10" customWidth="1"/>
    <col min="2" max="2" width="15.28515625" style="10" customWidth="1"/>
    <col min="3" max="3" width="25.42578125" style="8" customWidth="1"/>
    <col min="4" max="4" width="8.85546875" style="10" customWidth="1"/>
    <col min="5" max="5" width="15.42578125" style="10" customWidth="1"/>
    <col min="6" max="6" width="10" style="10" customWidth="1"/>
    <col min="7" max="7" width="10.42578125" style="10" customWidth="1"/>
    <col min="8" max="8" width="9.5703125" style="10" customWidth="1"/>
    <col min="9" max="9" width="9.28515625" style="3" customWidth="1"/>
    <col min="10" max="10" width="9.5703125" style="3" customWidth="1"/>
    <col min="11" max="11" width="16.7109375" style="3" customWidth="1"/>
    <col min="12" max="12" width="17.28515625" style="10" customWidth="1"/>
    <col min="13" max="13" width="17.7109375" style="3" customWidth="1"/>
    <col min="14" max="14" width="25" style="11" customWidth="1"/>
    <col min="15" max="15" width="8.85546875" style="3"/>
    <col min="16" max="16" width="15.140625" style="3" bestFit="1" customWidth="1"/>
    <col min="17" max="17" width="16.28515625" style="3" bestFit="1" customWidth="1"/>
    <col min="18" max="16384" width="8.85546875" style="3"/>
  </cols>
  <sheetData>
    <row r="1" spans="1:17" ht="12.75" customHeight="1" x14ac:dyDescent="0.25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7" ht="12.75" customHeight="1" x14ac:dyDescent="0.25">
      <c r="A2" s="227" t="s">
        <v>39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7" ht="12.75" customHeight="1" x14ac:dyDescent="0.25">
      <c r="A3" s="226" t="s">
        <v>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91"/>
      <c r="N4" s="5"/>
    </row>
    <row r="5" spans="1:17" x14ac:dyDescent="0.25">
      <c r="A5" s="228" t="s">
        <v>627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7" ht="36" customHeight="1" x14ac:dyDescent="0.25">
      <c r="A7" s="229" t="s">
        <v>11</v>
      </c>
      <c r="B7" s="230" t="s">
        <v>35</v>
      </c>
      <c r="C7" s="230" t="s">
        <v>36</v>
      </c>
      <c r="D7" s="230" t="s">
        <v>37</v>
      </c>
      <c r="E7" s="229" t="s">
        <v>38</v>
      </c>
      <c r="F7" s="229" t="s">
        <v>13</v>
      </c>
      <c r="G7" s="229"/>
      <c r="H7" s="229"/>
      <c r="I7" s="229"/>
      <c r="J7" s="229" t="s">
        <v>14</v>
      </c>
      <c r="K7" s="229" t="s">
        <v>15</v>
      </c>
      <c r="L7" s="229"/>
      <c r="M7" s="229"/>
      <c r="N7" s="33" t="s">
        <v>16</v>
      </c>
    </row>
    <row r="8" spans="1:17" ht="43.5" customHeight="1" x14ac:dyDescent="0.25">
      <c r="A8" s="229"/>
      <c r="B8" s="230"/>
      <c r="C8" s="230"/>
      <c r="D8" s="230"/>
      <c r="E8" s="229"/>
      <c r="F8" s="33" t="s">
        <v>17</v>
      </c>
      <c r="G8" s="33" t="s">
        <v>18</v>
      </c>
      <c r="H8" s="33" t="s">
        <v>19</v>
      </c>
      <c r="I8" s="33" t="s">
        <v>20</v>
      </c>
      <c r="J8" s="229"/>
      <c r="K8" s="33" t="s">
        <v>6</v>
      </c>
      <c r="L8" s="33" t="s">
        <v>5</v>
      </c>
      <c r="M8" s="33" t="s">
        <v>7</v>
      </c>
      <c r="N8" s="33" t="s">
        <v>21</v>
      </c>
    </row>
    <row r="9" spans="1:17" x14ac:dyDescent="0.25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  <c r="K9" s="6">
        <v>12</v>
      </c>
      <c r="L9" s="6">
        <v>13</v>
      </c>
      <c r="M9" s="6">
        <v>14</v>
      </c>
      <c r="N9" s="6">
        <v>15</v>
      </c>
    </row>
    <row r="10" spans="1:17" x14ac:dyDescent="0.25">
      <c r="A10" s="6">
        <v>2</v>
      </c>
      <c r="B10" s="61"/>
      <c r="C10" s="218" t="s">
        <v>78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7" ht="38.25" x14ac:dyDescent="0.25">
      <c r="A11" s="6">
        <v>3</v>
      </c>
      <c r="B11" s="61" t="s">
        <v>76</v>
      </c>
      <c r="C11" s="137" t="s">
        <v>590</v>
      </c>
      <c r="D11" s="6" t="s">
        <v>541</v>
      </c>
      <c r="E11" s="59" t="s">
        <v>47</v>
      </c>
      <c r="F11" s="40">
        <v>45292</v>
      </c>
      <c r="G11" s="40">
        <v>45292</v>
      </c>
      <c r="H11" s="40">
        <v>45323</v>
      </c>
      <c r="I11" s="40">
        <v>45323</v>
      </c>
      <c r="J11" s="6" t="s">
        <v>83</v>
      </c>
      <c r="K11" s="63">
        <f>L11</f>
        <v>49999999.979999997</v>
      </c>
      <c r="L11" s="62">
        <v>49999999.979999997</v>
      </c>
      <c r="M11" s="6"/>
      <c r="N11" s="217" t="s">
        <v>592</v>
      </c>
    </row>
    <row r="12" spans="1:17" x14ac:dyDescent="0.25">
      <c r="A12" s="6">
        <v>4</v>
      </c>
      <c r="B12" s="61"/>
      <c r="C12" s="218" t="s">
        <v>593</v>
      </c>
      <c r="D12" s="6"/>
      <c r="E12" s="59"/>
      <c r="F12" s="40"/>
      <c r="G12" s="40"/>
      <c r="H12" s="40"/>
      <c r="I12" s="40"/>
      <c r="J12" s="6"/>
      <c r="K12" s="63"/>
      <c r="L12" s="62"/>
      <c r="M12" s="6"/>
      <c r="N12" s="217"/>
    </row>
    <row r="13" spans="1:17" ht="38.25" x14ac:dyDescent="0.25">
      <c r="A13" s="6">
        <v>5</v>
      </c>
      <c r="B13" s="135" t="s">
        <v>462</v>
      </c>
      <c r="C13" s="136" t="s">
        <v>461</v>
      </c>
      <c r="D13" s="6" t="s">
        <v>517</v>
      </c>
      <c r="E13" s="59" t="s">
        <v>47</v>
      </c>
      <c r="F13" s="40">
        <v>45292</v>
      </c>
      <c r="G13" s="40">
        <v>45292</v>
      </c>
      <c r="H13" s="40">
        <v>45323</v>
      </c>
      <c r="I13" s="40">
        <v>45323</v>
      </c>
      <c r="J13" s="6" t="s">
        <v>83</v>
      </c>
      <c r="K13" s="63">
        <f>M13</f>
        <v>10687800</v>
      </c>
      <c r="L13" s="62"/>
      <c r="M13" s="62">
        <v>10687800</v>
      </c>
      <c r="N13" s="217" t="s">
        <v>592</v>
      </c>
    </row>
    <row r="14" spans="1:17" ht="38.25" x14ac:dyDescent="0.25">
      <c r="A14" s="6">
        <v>6</v>
      </c>
      <c r="B14" s="135" t="s">
        <v>536</v>
      </c>
      <c r="C14" s="137" t="s">
        <v>535</v>
      </c>
      <c r="D14" s="6" t="s">
        <v>517</v>
      </c>
      <c r="E14" s="59" t="s">
        <v>47</v>
      </c>
      <c r="F14" s="40">
        <v>45292</v>
      </c>
      <c r="G14" s="40">
        <v>45292</v>
      </c>
      <c r="H14" s="40">
        <v>45323</v>
      </c>
      <c r="I14" s="40">
        <v>45323</v>
      </c>
      <c r="J14" s="6" t="s">
        <v>83</v>
      </c>
      <c r="K14" s="63">
        <f t="shared" ref="K14:K15" si="0">M14</f>
        <v>2470000</v>
      </c>
      <c r="L14" s="62"/>
      <c r="M14" s="62">
        <v>2470000</v>
      </c>
      <c r="N14" s="217" t="s">
        <v>592</v>
      </c>
    </row>
    <row r="15" spans="1:17" ht="38.25" x14ac:dyDescent="0.25">
      <c r="A15" s="6">
        <v>7</v>
      </c>
      <c r="B15" s="135" t="s">
        <v>462</v>
      </c>
      <c r="C15" s="136" t="s">
        <v>461</v>
      </c>
      <c r="D15" s="6" t="s">
        <v>591</v>
      </c>
      <c r="E15" s="59" t="s">
        <v>47</v>
      </c>
      <c r="F15" s="40">
        <v>45292</v>
      </c>
      <c r="G15" s="40">
        <v>45292</v>
      </c>
      <c r="H15" s="40">
        <v>45323</v>
      </c>
      <c r="I15" s="40">
        <v>45323</v>
      </c>
      <c r="J15" s="6" t="s">
        <v>83</v>
      </c>
      <c r="K15" s="63">
        <f t="shared" si="0"/>
        <v>65037500</v>
      </c>
      <c r="L15" s="62"/>
      <c r="M15" s="62">
        <v>65037500</v>
      </c>
      <c r="N15" s="217" t="s">
        <v>592</v>
      </c>
    </row>
    <row r="16" spans="1:17" ht="38.25" x14ac:dyDescent="0.25">
      <c r="A16" s="6">
        <v>8</v>
      </c>
      <c r="B16" s="135" t="s">
        <v>462</v>
      </c>
      <c r="C16" s="136" t="s">
        <v>461</v>
      </c>
      <c r="D16" s="6" t="s">
        <v>575</v>
      </c>
      <c r="E16" s="59" t="s">
        <v>47</v>
      </c>
      <c r="F16" s="40">
        <v>45292</v>
      </c>
      <c r="G16" s="40">
        <v>45292</v>
      </c>
      <c r="H16" s="40">
        <v>45323</v>
      </c>
      <c r="I16" s="40">
        <v>45323</v>
      </c>
      <c r="J16" s="6" t="s">
        <v>83</v>
      </c>
      <c r="K16" s="63">
        <f>M16</f>
        <v>4573800</v>
      </c>
      <c r="L16" s="63"/>
      <c r="M16" s="62">
        <v>4573800</v>
      </c>
      <c r="N16" s="217" t="s">
        <v>592</v>
      </c>
      <c r="Q16" s="121"/>
    </row>
    <row r="17" spans="1:20" ht="38.25" x14ac:dyDescent="0.25">
      <c r="A17" s="6">
        <v>9</v>
      </c>
      <c r="B17" s="135" t="s">
        <v>576</v>
      </c>
      <c r="C17" s="136" t="s">
        <v>577</v>
      </c>
      <c r="D17" s="6" t="s">
        <v>575</v>
      </c>
      <c r="E17" s="59" t="s">
        <v>47</v>
      </c>
      <c r="F17" s="40">
        <v>45292</v>
      </c>
      <c r="G17" s="40">
        <v>45292</v>
      </c>
      <c r="H17" s="40">
        <v>45323</v>
      </c>
      <c r="I17" s="40">
        <v>45323</v>
      </c>
      <c r="J17" s="6" t="s">
        <v>83</v>
      </c>
      <c r="K17" s="63">
        <f>M17</f>
        <v>95578200</v>
      </c>
      <c r="L17" s="63"/>
      <c r="M17" s="62">
        <v>95578200</v>
      </c>
      <c r="N17" s="217" t="s">
        <v>592</v>
      </c>
      <c r="Q17" s="121"/>
    </row>
    <row r="18" spans="1:20" x14ac:dyDescent="0.25">
      <c r="A18" s="190">
        <v>10</v>
      </c>
      <c r="B18" s="185"/>
      <c r="C18" s="186" t="s">
        <v>6</v>
      </c>
      <c r="D18" s="187"/>
      <c r="E18" s="187"/>
      <c r="F18" s="187"/>
      <c r="G18" s="187"/>
      <c r="H18" s="187"/>
      <c r="I18" s="187"/>
      <c r="J18" s="187"/>
      <c r="K18" s="188">
        <f>SUM(K11:K17)</f>
        <v>228347299.97999999</v>
      </c>
      <c r="L18" s="188">
        <f>SUM(L11:L17)</f>
        <v>49999999.979999997</v>
      </c>
      <c r="M18" s="188">
        <f>SUM(M13:M17)</f>
        <v>178347300</v>
      </c>
      <c r="N18" s="189"/>
    </row>
    <row r="19" spans="1:20" x14ac:dyDescent="0.25">
      <c r="A19" s="225"/>
      <c r="B19" s="225"/>
      <c r="C19" s="225"/>
      <c r="D19" s="225"/>
      <c r="E19" s="225"/>
      <c r="F19" s="225"/>
      <c r="G19" s="225"/>
      <c r="H19" s="225"/>
      <c r="I19" s="8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B20" s="30" t="s">
        <v>22</v>
      </c>
      <c r="D20" s="30"/>
      <c r="E20" s="30"/>
      <c r="G20" s="30" t="s">
        <v>23</v>
      </c>
      <c r="J20" s="30"/>
      <c r="K20" s="30"/>
      <c r="L20" s="4"/>
      <c r="M20" s="30" t="s">
        <v>8</v>
      </c>
    </row>
    <row r="21" spans="1:20" x14ac:dyDescent="0.25">
      <c r="J21" s="35"/>
      <c r="K21" s="35"/>
    </row>
    <row r="22" spans="1:20" x14ac:dyDescent="0.25">
      <c r="J22" s="11"/>
      <c r="K22" s="11"/>
    </row>
    <row r="23" spans="1:20" ht="15" customHeight="1" x14ac:dyDescent="0.25">
      <c r="J23" s="10"/>
      <c r="K23" s="10"/>
    </row>
    <row r="24" spans="1:20" x14ac:dyDescent="0.2">
      <c r="B24" s="32" t="s">
        <v>91</v>
      </c>
      <c r="C24" s="41"/>
      <c r="E24" s="28"/>
      <c r="F24" s="3"/>
      <c r="G24" s="107" t="s">
        <v>625</v>
      </c>
      <c r="H24" s="3"/>
      <c r="J24" s="28"/>
      <c r="K24" s="12"/>
      <c r="M24" s="107" t="s">
        <v>594</v>
      </c>
    </row>
    <row r="25" spans="1:20" x14ac:dyDescent="0.25">
      <c r="B25" s="11" t="s">
        <v>97</v>
      </c>
      <c r="C25" s="24"/>
      <c r="D25" s="28"/>
      <c r="E25" s="30"/>
      <c r="F25" s="3"/>
      <c r="G25" s="3" t="s">
        <v>626</v>
      </c>
      <c r="H25" s="3"/>
      <c r="J25" s="30"/>
      <c r="K25" s="30"/>
      <c r="L25" s="28"/>
      <c r="M25" s="3" t="s">
        <v>595</v>
      </c>
    </row>
    <row r="26" spans="1:20" x14ac:dyDescent="0.25">
      <c r="B26" s="11" t="s">
        <v>44</v>
      </c>
      <c r="C26" s="24"/>
      <c r="D26" s="30"/>
      <c r="E26" s="30"/>
      <c r="G26" s="30" t="s">
        <v>72</v>
      </c>
      <c r="J26" s="30"/>
      <c r="K26" s="30"/>
      <c r="L26" s="30"/>
      <c r="M26" s="3" t="s">
        <v>45</v>
      </c>
    </row>
    <row r="27" spans="1:20" x14ac:dyDescent="0.25">
      <c r="O27" s="10"/>
      <c r="P27" s="10"/>
    </row>
    <row r="28" spans="1:20" x14ac:dyDescent="0.25">
      <c r="O28" s="10"/>
      <c r="P28" s="10"/>
    </row>
    <row r="29" spans="1:20" x14ac:dyDescent="0.25">
      <c r="O29" s="10"/>
      <c r="P29" s="10"/>
    </row>
    <row r="30" spans="1:20" x14ac:dyDescent="0.2">
      <c r="G30" s="3"/>
      <c r="I30" s="12"/>
    </row>
    <row r="31" spans="1:20" x14ac:dyDescent="0.2">
      <c r="G31" s="3"/>
      <c r="I31" s="2"/>
    </row>
    <row r="32" spans="1:20" x14ac:dyDescent="0.2">
      <c r="I32" s="2"/>
    </row>
    <row r="33" spans="9:9" x14ac:dyDescent="0.2">
      <c r="I33" s="1"/>
    </row>
  </sheetData>
  <mergeCells count="13">
    <mergeCell ref="J7:J8"/>
    <mergeCell ref="K7:M7"/>
    <mergeCell ref="A19:H19"/>
    <mergeCell ref="A1:N1"/>
    <mergeCell ref="A2:N2"/>
    <mergeCell ref="A3:N3"/>
    <mergeCell ref="A5:N5"/>
    <mergeCell ref="A7:A8"/>
    <mergeCell ref="B7:B8"/>
    <mergeCell ref="C7:C8"/>
    <mergeCell ref="D7:D8"/>
    <mergeCell ref="E7:E8"/>
    <mergeCell ref="F7:I7"/>
  </mergeCells>
  <conditionalFormatting sqref="C13">
    <cfRule type="containsText" dxfId="1" priority="2" operator="containsText" text="Note: Do not insert above this line. Click undo. Thanks">
      <formula>NOT(ISERROR(SEARCH("Note: Do not insert above this line. Click undo. Thanks",C13)))</formula>
    </cfRule>
  </conditionalFormatting>
  <conditionalFormatting sqref="C15:C17">
    <cfRule type="containsText" dxfId="0" priority="1" operator="containsText" text="Note: Do not insert above this line. Click undo. Thanks">
      <formula>NOT(ISERROR(SEARCH("Note: Do not insert above this line. Click undo. Thanks",C15)))</formula>
    </cfRule>
  </conditionalFormatting>
  <printOptions horizontalCentered="1"/>
  <pageMargins left="0.12" right="0.12" top="0.74803040244969399" bottom="0.56999999999999995" header="0.31496062992126" footer="0.31496062992126"/>
  <pageSetup paperSize="9" scale="7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4A57-7E25-4DB0-838E-E788102C5B66}">
  <sheetPr>
    <tabColor rgb="FFFFFF00"/>
  </sheetPr>
  <dimension ref="A1:AJ239"/>
  <sheetViews>
    <sheetView zoomScaleNormal="100" zoomScaleSheetLayoutView="90" workbookViewId="0">
      <pane ySplit="8" topLeftCell="A42" activePane="bottomLeft" state="frozen"/>
      <selection pane="bottomLeft" activeCell="H11" sqref="H11"/>
    </sheetView>
  </sheetViews>
  <sheetFormatPr defaultColWidth="8.85546875" defaultRowHeight="12.75" x14ac:dyDescent="0.25"/>
  <cols>
    <col min="1" max="1" width="5.5703125" style="116" customWidth="1"/>
    <col min="2" max="2" width="15" style="4" customWidth="1"/>
    <col min="3" max="3" width="40.42578125" style="24" customWidth="1"/>
    <col min="4" max="4" width="10.140625" style="10" customWidth="1"/>
    <col min="5" max="5" width="8.85546875" style="19" customWidth="1"/>
    <col min="6" max="6" width="7.7109375" style="10" customWidth="1"/>
    <col min="7" max="7" width="14.7109375" style="31" customWidth="1"/>
    <col min="8" max="8" width="17.7109375" style="31" customWidth="1"/>
    <col min="9" max="9" width="23.7109375" style="30" customWidth="1"/>
    <col min="10" max="11" width="3" style="19" customWidth="1"/>
    <col min="12" max="19" width="3.28515625" style="19" bestFit="1" customWidth="1"/>
    <col min="20" max="20" width="3.85546875" style="19" customWidth="1"/>
    <col min="21" max="21" width="3.28515625" style="19" bestFit="1" customWidth="1"/>
    <col min="22" max="23" width="3.85546875" style="19" customWidth="1"/>
    <col min="24" max="24" width="23.85546875" style="10" bestFit="1" customWidth="1"/>
    <col min="25" max="25" width="12" style="10" customWidth="1"/>
    <col min="26" max="26" width="8" style="10" customWidth="1"/>
    <col min="27" max="27" width="15.42578125" style="10" customWidth="1"/>
    <col min="28" max="28" width="12.42578125" style="10" customWidth="1"/>
    <col min="29" max="29" width="19.42578125" style="10" customWidth="1"/>
    <col min="30" max="30" width="17.7109375" style="10" bestFit="1" customWidth="1"/>
    <col min="31" max="31" width="22.28515625" style="10" customWidth="1"/>
    <col min="32" max="32" width="13.28515625" style="10" customWidth="1"/>
    <col min="33" max="33" width="17.28515625" style="10" customWidth="1"/>
    <col min="34" max="34" width="13.28515625" style="10" customWidth="1"/>
    <col min="35" max="35" width="23.85546875" style="10" customWidth="1"/>
    <col min="36" max="16384" width="8.85546875" style="10"/>
  </cols>
  <sheetData>
    <row r="1" spans="1:23" x14ac:dyDescent="0.25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4"/>
      <c r="W1" s="4"/>
    </row>
    <row r="2" spans="1:23" x14ac:dyDescent="0.25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43"/>
      <c r="W2" s="43"/>
    </row>
    <row r="3" spans="1:23" x14ac:dyDescent="0.25">
      <c r="A3" s="226" t="s">
        <v>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4"/>
      <c r="W3" s="4"/>
    </row>
    <row r="4" spans="1:23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4"/>
      <c r="W4" s="4"/>
    </row>
    <row r="5" spans="1:23" x14ac:dyDescent="0.25">
      <c r="A5" s="227" t="s">
        <v>596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43"/>
      <c r="W5" s="43"/>
    </row>
    <row r="6" spans="1:23" x14ac:dyDescent="0.2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15"/>
      <c r="L6" s="236" t="s">
        <v>589</v>
      </c>
      <c r="M6" s="236"/>
      <c r="N6" s="236"/>
      <c r="O6" s="236"/>
      <c r="P6" s="236"/>
      <c r="Q6" s="236"/>
      <c r="R6" s="236"/>
      <c r="S6" s="236"/>
      <c r="T6" s="236"/>
      <c r="U6" s="236"/>
      <c r="V6" s="43"/>
      <c r="W6" s="43"/>
    </row>
    <row r="7" spans="1:23" x14ac:dyDescent="0.25">
      <c r="A7" s="112" t="s">
        <v>0</v>
      </c>
      <c r="B7" s="58" t="s">
        <v>24</v>
      </c>
      <c r="C7" s="58" t="s">
        <v>1</v>
      </c>
      <c r="D7" s="58" t="s">
        <v>2</v>
      </c>
      <c r="E7" s="231" t="s">
        <v>3</v>
      </c>
      <c r="F7" s="231"/>
      <c r="G7" s="231"/>
      <c r="H7" s="64" t="s">
        <v>25</v>
      </c>
      <c r="I7" s="211" t="s">
        <v>12</v>
      </c>
      <c r="J7" s="232" t="s">
        <v>4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43"/>
      <c r="W7" s="43"/>
    </row>
    <row r="8" spans="1:23" x14ac:dyDescent="0.2">
      <c r="A8" s="113">
        <v>1</v>
      </c>
      <c r="B8" s="44">
        <v>2</v>
      </c>
      <c r="C8" s="44">
        <v>3</v>
      </c>
      <c r="D8" s="44">
        <v>4</v>
      </c>
      <c r="E8" s="233">
        <v>5</v>
      </c>
      <c r="F8" s="233"/>
      <c r="G8" s="233"/>
      <c r="H8" s="37">
        <v>6</v>
      </c>
      <c r="I8" s="44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14">
        <v>17</v>
      </c>
      <c r="T8" s="14">
        <v>18</v>
      </c>
      <c r="U8" s="14">
        <v>19</v>
      </c>
      <c r="V8" s="43"/>
      <c r="W8" s="43"/>
    </row>
    <row r="9" spans="1:23" s="156" customFormat="1" x14ac:dyDescent="0.25">
      <c r="A9" s="113">
        <v>2</v>
      </c>
      <c r="B9" s="16"/>
      <c r="C9" s="33" t="s">
        <v>78</v>
      </c>
      <c r="D9" s="62"/>
      <c r="E9" s="153"/>
      <c r="F9" s="62"/>
      <c r="G9" s="62"/>
      <c r="H9" s="139"/>
      <c r="I9" s="209"/>
      <c r="J9" s="181" t="s">
        <v>26</v>
      </c>
      <c r="K9" s="181" t="s">
        <v>27</v>
      </c>
      <c r="L9" s="181" t="s">
        <v>28</v>
      </c>
      <c r="M9" s="181" t="s">
        <v>29</v>
      </c>
      <c r="N9" s="181" t="s">
        <v>28</v>
      </c>
      <c r="O9" s="181" t="s">
        <v>26</v>
      </c>
      <c r="P9" s="181" t="s">
        <v>26</v>
      </c>
      <c r="Q9" s="181" t="s">
        <v>29</v>
      </c>
      <c r="R9" s="181" t="s">
        <v>30</v>
      </c>
      <c r="S9" s="181" t="s">
        <v>31</v>
      </c>
      <c r="T9" s="181" t="s">
        <v>32</v>
      </c>
      <c r="U9" s="181" t="s">
        <v>33</v>
      </c>
      <c r="V9" s="155"/>
      <c r="W9" s="155"/>
    </row>
    <row r="10" spans="1:23" s="156" customFormat="1" ht="25.5" x14ac:dyDescent="0.25">
      <c r="A10" s="113">
        <v>3</v>
      </c>
      <c r="B10" s="219" t="s">
        <v>100</v>
      </c>
      <c r="C10" s="173" t="s">
        <v>496</v>
      </c>
      <c r="D10" s="169"/>
      <c r="E10" s="168"/>
      <c r="F10" s="169"/>
      <c r="G10" s="169"/>
      <c r="H10" s="170">
        <f>H11</f>
        <v>49999999.979999989</v>
      </c>
      <c r="I10" s="210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155"/>
      <c r="W10" s="155"/>
    </row>
    <row r="11" spans="1:23" s="156" customFormat="1" ht="25.5" x14ac:dyDescent="0.25">
      <c r="A11" s="113">
        <v>4</v>
      </c>
      <c r="B11" s="220" t="s">
        <v>100</v>
      </c>
      <c r="C11" s="158" t="s">
        <v>597</v>
      </c>
      <c r="D11" s="160" t="s">
        <v>541</v>
      </c>
      <c r="E11" s="159"/>
      <c r="F11" s="160"/>
      <c r="G11" s="160"/>
      <c r="H11" s="161">
        <f>SUM(H12:H36)</f>
        <v>49999999.979999989</v>
      </c>
      <c r="I11" s="208" t="s">
        <v>47</v>
      </c>
      <c r="J11" s="180">
        <v>1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55"/>
      <c r="W11" s="155"/>
    </row>
    <row r="12" spans="1:23" s="156" customFormat="1" x14ac:dyDescent="0.25">
      <c r="A12" s="113">
        <v>5</v>
      </c>
      <c r="B12" s="16"/>
      <c r="C12" s="157" t="s">
        <v>423</v>
      </c>
      <c r="D12" s="62"/>
      <c r="E12" s="153">
        <v>249</v>
      </c>
      <c r="F12" s="62" t="s">
        <v>129</v>
      </c>
      <c r="G12" s="62">
        <v>163267.66</v>
      </c>
      <c r="H12" s="139">
        <v>40653647.340000004</v>
      </c>
      <c r="I12" s="209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55"/>
      <c r="W12" s="155"/>
    </row>
    <row r="13" spans="1:23" s="156" customFormat="1" x14ac:dyDescent="0.25">
      <c r="A13" s="113">
        <v>6</v>
      </c>
      <c r="B13" s="16"/>
      <c r="C13" s="157" t="s">
        <v>424</v>
      </c>
      <c r="D13" s="62"/>
      <c r="E13" s="153">
        <v>120</v>
      </c>
      <c r="F13" s="62" t="s">
        <v>129</v>
      </c>
      <c r="G13" s="62">
        <v>16715.52</v>
      </c>
      <c r="H13" s="139">
        <v>2005862.4000000001</v>
      </c>
      <c r="I13" s="209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55"/>
      <c r="W13" s="155"/>
    </row>
    <row r="14" spans="1:23" s="156" customFormat="1" x14ac:dyDescent="0.25">
      <c r="A14" s="113">
        <v>7</v>
      </c>
      <c r="B14" s="16"/>
      <c r="C14" s="157" t="s">
        <v>425</v>
      </c>
      <c r="D14" s="62"/>
      <c r="E14" s="153">
        <v>80</v>
      </c>
      <c r="F14" s="62" t="s">
        <v>129</v>
      </c>
      <c r="G14" s="62">
        <v>485.76</v>
      </c>
      <c r="H14" s="139">
        <v>38860.800000000003</v>
      </c>
      <c r="I14" s="209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55"/>
      <c r="W14" s="155"/>
    </row>
    <row r="15" spans="1:23" s="156" customFormat="1" x14ac:dyDescent="0.25">
      <c r="A15" s="113">
        <v>8</v>
      </c>
      <c r="B15" s="16"/>
      <c r="C15" s="157" t="s">
        <v>426</v>
      </c>
      <c r="D15" s="62"/>
      <c r="E15" s="153">
        <v>80</v>
      </c>
      <c r="F15" s="62" t="s">
        <v>129</v>
      </c>
      <c r="G15" s="62">
        <v>504</v>
      </c>
      <c r="H15" s="139">
        <v>40320</v>
      </c>
      <c r="I15" s="209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55"/>
      <c r="W15" s="155"/>
    </row>
    <row r="16" spans="1:23" s="156" customFormat="1" x14ac:dyDescent="0.25">
      <c r="A16" s="113">
        <v>9</v>
      </c>
      <c r="B16" s="16"/>
      <c r="C16" s="157" t="s">
        <v>427</v>
      </c>
      <c r="D16" s="62"/>
      <c r="E16" s="153">
        <v>80</v>
      </c>
      <c r="F16" s="62" t="s">
        <v>129</v>
      </c>
      <c r="G16" s="62">
        <v>504</v>
      </c>
      <c r="H16" s="139">
        <v>40320</v>
      </c>
      <c r="I16" s="209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55"/>
      <c r="W16" s="155"/>
    </row>
    <row r="17" spans="1:23" s="156" customFormat="1" x14ac:dyDescent="0.25">
      <c r="A17" s="113">
        <v>10</v>
      </c>
      <c r="B17" s="16"/>
      <c r="C17" s="157" t="s">
        <v>428</v>
      </c>
      <c r="D17" s="62"/>
      <c r="E17" s="153">
        <v>80</v>
      </c>
      <c r="F17" s="62" t="s">
        <v>129</v>
      </c>
      <c r="G17" s="62">
        <v>544.32000000000005</v>
      </c>
      <c r="H17" s="139">
        <v>43545.600000000006</v>
      </c>
      <c r="I17" s="209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55"/>
      <c r="W17" s="155"/>
    </row>
    <row r="18" spans="1:23" s="156" customFormat="1" x14ac:dyDescent="0.25">
      <c r="A18" s="113">
        <v>11</v>
      </c>
      <c r="B18" s="16"/>
      <c r="C18" s="157" t="s">
        <v>447</v>
      </c>
      <c r="D18" s="62"/>
      <c r="E18" s="153">
        <v>95</v>
      </c>
      <c r="F18" s="62" t="s">
        <v>129</v>
      </c>
      <c r="G18" s="62">
        <v>824</v>
      </c>
      <c r="H18" s="139">
        <v>78280</v>
      </c>
      <c r="I18" s="209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55"/>
      <c r="W18" s="155"/>
    </row>
    <row r="19" spans="1:23" s="156" customFormat="1" x14ac:dyDescent="0.25">
      <c r="A19" s="113">
        <v>12</v>
      </c>
      <c r="B19" s="16"/>
      <c r="C19" s="157" t="s">
        <v>429</v>
      </c>
      <c r="D19" s="62"/>
      <c r="E19" s="153">
        <v>80</v>
      </c>
      <c r="F19" s="62" t="s">
        <v>129</v>
      </c>
      <c r="G19" s="62">
        <v>2708.16</v>
      </c>
      <c r="H19" s="139">
        <v>216652.79999999999</v>
      </c>
      <c r="I19" s="209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55"/>
      <c r="W19" s="155"/>
    </row>
    <row r="20" spans="1:23" s="156" customFormat="1" x14ac:dyDescent="0.25">
      <c r="A20" s="113">
        <v>13</v>
      </c>
      <c r="B20" s="16"/>
      <c r="C20" s="157" t="s">
        <v>430</v>
      </c>
      <c r="D20" s="62"/>
      <c r="E20" s="153">
        <v>80</v>
      </c>
      <c r="F20" s="62" t="s">
        <v>129</v>
      </c>
      <c r="G20" s="62">
        <v>411.36</v>
      </c>
      <c r="H20" s="139">
        <v>32908.800000000003</v>
      </c>
      <c r="I20" s="209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55"/>
      <c r="W20" s="155"/>
    </row>
    <row r="21" spans="1:23" s="156" customFormat="1" x14ac:dyDescent="0.25">
      <c r="A21" s="113">
        <v>14</v>
      </c>
      <c r="B21" s="16"/>
      <c r="C21" s="157" t="s">
        <v>431</v>
      </c>
      <c r="D21" s="62"/>
      <c r="E21" s="153">
        <v>80</v>
      </c>
      <c r="F21" s="62" t="s">
        <v>129</v>
      </c>
      <c r="G21" s="62">
        <v>5053.4399999999996</v>
      </c>
      <c r="H21" s="139">
        <v>404275.19999999995</v>
      </c>
      <c r="I21" s="209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55"/>
      <c r="W21" s="155"/>
    </row>
    <row r="22" spans="1:23" s="156" customFormat="1" x14ac:dyDescent="0.25">
      <c r="A22" s="113">
        <v>15</v>
      </c>
      <c r="B22" s="16"/>
      <c r="C22" s="157" t="s">
        <v>432</v>
      </c>
      <c r="D22" s="62"/>
      <c r="E22" s="153">
        <v>100</v>
      </c>
      <c r="F22" s="62" t="s">
        <v>129</v>
      </c>
      <c r="G22" s="62">
        <v>3083.404</v>
      </c>
      <c r="H22" s="139">
        <v>308340.40000000002</v>
      </c>
      <c r="I22" s="209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55"/>
      <c r="W22" s="155"/>
    </row>
    <row r="23" spans="1:23" s="156" customFormat="1" x14ac:dyDescent="0.25">
      <c r="A23" s="113">
        <v>16</v>
      </c>
      <c r="B23" s="16"/>
      <c r="C23" s="157" t="s">
        <v>433</v>
      </c>
      <c r="D23" s="62"/>
      <c r="E23" s="153">
        <v>100</v>
      </c>
      <c r="F23" s="62" t="s">
        <v>129</v>
      </c>
      <c r="G23" s="62">
        <v>6989.83</v>
      </c>
      <c r="H23" s="139">
        <v>698983</v>
      </c>
      <c r="I23" s="209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55"/>
      <c r="W23" s="155"/>
    </row>
    <row r="24" spans="1:23" s="156" customFormat="1" x14ac:dyDescent="0.25">
      <c r="A24" s="113">
        <v>17</v>
      </c>
      <c r="B24" s="16"/>
      <c r="C24" s="157" t="s">
        <v>434</v>
      </c>
      <c r="D24" s="62"/>
      <c r="E24" s="153">
        <v>100</v>
      </c>
      <c r="F24" s="62" t="s">
        <v>129</v>
      </c>
      <c r="G24" s="62">
        <v>1966.56</v>
      </c>
      <c r="H24" s="139">
        <v>196656</v>
      </c>
      <c r="I24" s="209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55"/>
      <c r="W24" s="155"/>
    </row>
    <row r="25" spans="1:23" s="156" customFormat="1" x14ac:dyDescent="0.25">
      <c r="A25" s="113">
        <v>18</v>
      </c>
      <c r="B25" s="16"/>
      <c r="C25" s="157" t="s">
        <v>435</v>
      </c>
      <c r="D25" s="62"/>
      <c r="E25" s="153">
        <v>95</v>
      </c>
      <c r="F25" s="62" t="s">
        <v>129</v>
      </c>
      <c r="G25" s="62">
        <v>2688.32</v>
      </c>
      <c r="H25" s="139">
        <v>255390.40000000002</v>
      </c>
      <c r="I25" s="209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55"/>
      <c r="W25" s="155"/>
    </row>
    <row r="26" spans="1:23" s="156" customFormat="1" x14ac:dyDescent="0.25">
      <c r="A26" s="113">
        <v>19</v>
      </c>
      <c r="B26" s="16"/>
      <c r="C26" s="157" t="s">
        <v>436</v>
      </c>
      <c r="D26" s="62"/>
      <c r="E26" s="153">
        <v>95</v>
      </c>
      <c r="F26" s="62" t="s">
        <v>129</v>
      </c>
      <c r="G26" s="62">
        <v>2288.64</v>
      </c>
      <c r="H26" s="139">
        <v>217420.79999999999</v>
      </c>
      <c r="I26" s="209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55"/>
      <c r="W26" s="155"/>
    </row>
    <row r="27" spans="1:23" s="156" customFormat="1" x14ac:dyDescent="0.25">
      <c r="A27" s="113">
        <v>20</v>
      </c>
      <c r="B27" s="16"/>
      <c r="C27" s="157" t="s">
        <v>437</v>
      </c>
      <c r="D27" s="62"/>
      <c r="E27" s="153">
        <v>95</v>
      </c>
      <c r="F27" s="62" t="s">
        <v>129</v>
      </c>
      <c r="G27" s="62">
        <v>636.96</v>
      </c>
      <c r="H27" s="139">
        <v>60511.200000000004</v>
      </c>
      <c r="I27" s="209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55"/>
      <c r="W27" s="155"/>
    </row>
    <row r="28" spans="1:23" s="156" customFormat="1" x14ac:dyDescent="0.25">
      <c r="A28" s="113">
        <v>21</v>
      </c>
      <c r="B28" s="16"/>
      <c r="C28" s="157" t="s">
        <v>438</v>
      </c>
      <c r="D28" s="62"/>
      <c r="E28" s="153">
        <v>94</v>
      </c>
      <c r="F28" s="62" t="s">
        <v>129</v>
      </c>
      <c r="G28" s="62">
        <v>299.04000000000002</v>
      </c>
      <c r="H28" s="139">
        <v>28109.760000000002</v>
      </c>
      <c r="I28" s="209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55"/>
      <c r="W28" s="155"/>
    </row>
    <row r="29" spans="1:23" s="156" customFormat="1" x14ac:dyDescent="0.25">
      <c r="A29" s="113">
        <v>22</v>
      </c>
      <c r="B29" s="16"/>
      <c r="C29" s="157" t="s">
        <v>439</v>
      </c>
      <c r="D29" s="62"/>
      <c r="E29" s="153">
        <v>159</v>
      </c>
      <c r="F29" s="62" t="s">
        <v>129</v>
      </c>
      <c r="G29" s="62">
        <v>12273.12</v>
      </c>
      <c r="H29" s="139">
        <v>1951426.08</v>
      </c>
      <c r="I29" s="209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55"/>
      <c r="W29" s="155"/>
    </row>
    <row r="30" spans="1:23" s="156" customFormat="1" x14ac:dyDescent="0.25">
      <c r="A30" s="113">
        <v>23</v>
      </c>
      <c r="B30" s="16"/>
      <c r="C30" s="157" t="s">
        <v>440</v>
      </c>
      <c r="D30" s="62"/>
      <c r="E30" s="153">
        <v>140</v>
      </c>
      <c r="F30" s="62" t="s">
        <v>129</v>
      </c>
      <c r="G30" s="62">
        <v>16124.16</v>
      </c>
      <c r="H30" s="139">
        <v>2257382.3999999999</v>
      </c>
      <c r="I30" s="209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55"/>
      <c r="W30" s="155"/>
    </row>
    <row r="31" spans="1:23" s="156" customFormat="1" x14ac:dyDescent="0.25">
      <c r="A31" s="113">
        <v>24</v>
      </c>
      <c r="B31" s="16"/>
      <c r="C31" s="157" t="s">
        <v>441</v>
      </c>
      <c r="D31" s="62"/>
      <c r="E31" s="153">
        <v>95</v>
      </c>
      <c r="F31" s="62" t="s">
        <v>129</v>
      </c>
      <c r="G31" s="62">
        <v>4292.68</v>
      </c>
      <c r="H31" s="139">
        <v>407804.60000000003</v>
      </c>
      <c r="I31" s="209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55"/>
      <c r="W31" s="155"/>
    </row>
    <row r="32" spans="1:23" s="156" customFormat="1" x14ac:dyDescent="0.25">
      <c r="A32" s="113">
        <v>25</v>
      </c>
      <c r="B32" s="16"/>
      <c r="C32" s="157" t="s">
        <v>442</v>
      </c>
      <c r="D32" s="62"/>
      <c r="E32" s="153">
        <v>95</v>
      </c>
      <c r="F32" s="62" t="s">
        <v>129</v>
      </c>
      <c r="G32" s="62">
        <v>50.88</v>
      </c>
      <c r="H32" s="139">
        <v>4833.6000000000004</v>
      </c>
      <c r="I32" s="209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55"/>
      <c r="W32" s="155"/>
    </row>
    <row r="33" spans="1:23" s="156" customFormat="1" x14ac:dyDescent="0.25">
      <c r="A33" s="113">
        <v>26</v>
      </c>
      <c r="B33" s="16"/>
      <c r="C33" s="157" t="s">
        <v>443</v>
      </c>
      <c r="D33" s="62"/>
      <c r="E33" s="153">
        <v>95</v>
      </c>
      <c r="F33" s="62" t="s">
        <v>129</v>
      </c>
      <c r="G33" s="62">
        <v>202.08</v>
      </c>
      <c r="H33" s="139">
        <v>19197.600000000002</v>
      </c>
      <c r="I33" s="209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55"/>
      <c r="W33" s="155"/>
    </row>
    <row r="34" spans="1:23" s="156" customFormat="1" x14ac:dyDescent="0.25">
      <c r="A34" s="113">
        <v>27</v>
      </c>
      <c r="B34" s="16"/>
      <c r="C34" s="157" t="s">
        <v>444</v>
      </c>
      <c r="D34" s="62"/>
      <c r="E34" s="153">
        <v>95</v>
      </c>
      <c r="F34" s="62" t="s">
        <v>129</v>
      </c>
      <c r="G34" s="62">
        <v>181.44</v>
      </c>
      <c r="H34" s="139">
        <v>17236.8</v>
      </c>
      <c r="I34" s="209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55"/>
      <c r="W34" s="155"/>
    </row>
    <row r="35" spans="1:23" s="156" customFormat="1" x14ac:dyDescent="0.25">
      <c r="A35" s="113">
        <v>28</v>
      </c>
      <c r="B35" s="16"/>
      <c r="C35" s="157" t="s">
        <v>445</v>
      </c>
      <c r="D35" s="62"/>
      <c r="E35" s="153">
        <v>94</v>
      </c>
      <c r="F35" s="62" t="s">
        <v>129</v>
      </c>
      <c r="G35" s="62">
        <v>36</v>
      </c>
      <c r="H35" s="139">
        <v>3384</v>
      </c>
      <c r="I35" s="209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55"/>
      <c r="W35" s="155"/>
    </row>
    <row r="36" spans="1:23" s="156" customFormat="1" x14ac:dyDescent="0.25">
      <c r="A36" s="113">
        <v>29</v>
      </c>
      <c r="B36" s="16"/>
      <c r="C36" s="157" t="s">
        <v>446</v>
      </c>
      <c r="D36" s="62"/>
      <c r="E36" s="153">
        <v>95</v>
      </c>
      <c r="F36" s="62" t="s">
        <v>129</v>
      </c>
      <c r="G36" s="62">
        <v>196.32</v>
      </c>
      <c r="H36" s="139">
        <v>18650.399999999998</v>
      </c>
      <c r="I36" s="209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55"/>
      <c r="W36" s="155"/>
    </row>
    <row r="37" spans="1:23" s="156" customFormat="1" x14ac:dyDescent="0.25">
      <c r="A37" s="113">
        <v>30</v>
      </c>
      <c r="B37" s="16"/>
      <c r="C37" s="174" t="s">
        <v>457</v>
      </c>
      <c r="D37" s="62"/>
      <c r="E37" s="153"/>
      <c r="F37" s="62"/>
      <c r="G37" s="62"/>
      <c r="H37" s="139"/>
      <c r="I37" s="209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55"/>
      <c r="W37" s="155"/>
    </row>
    <row r="38" spans="1:23" s="156" customFormat="1" ht="25.5" x14ac:dyDescent="0.25">
      <c r="A38" s="113">
        <v>31</v>
      </c>
      <c r="B38" s="219" t="s">
        <v>462</v>
      </c>
      <c r="C38" s="173" t="s">
        <v>461</v>
      </c>
      <c r="D38" s="169"/>
      <c r="E38" s="168"/>
      <c r="F38" s="169"/>
      <c r="G38" s="169"/>
      <c r="H38" s="170">
        <f>H39</f>
        <v>10687800.000000002</v>
      </c>
      <c r="I38" s="210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155"/>
      <c r="W38" s="155"/>
    </row>
    <row r="39" spans="1:23" s="156" customFormat="1" ht="38.25" x14ac:dyDescent="0.25">
      <c r="A39" s="113">
        <v>32</v>
      </c>
      <c r="B39" s="220" t="s">
        <v>462</v>
      </c>
      <c r="C39" s="158" t="s">
        <v>621</v>
      </c>
      <c r="D39" s="160" t="s">
        <v>517</v>
      </c>
      <c r="E39" s="159"/>
      <c r="F39" s="160"/>
      <c r="G39" s="160"/>
      <c r="H39" s="161">
        <f>SUM(H40:H55)</f>
        <v>10687800.000000002</v>
      </c>
      <c r="I39" s="208" t="s">
        <v>47</v>
      </c>
      <c r="J39" s="180">
        <v>1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55"/>
      <c r="W39" s="155"/>
    </row>
    <row r="40" spans="1:23" s="156" customFormat="1" ht="51" x14ac:dyDescent="0.25">
      <c r="A40" s="113">
        <v>33</v>
      </c>
      <c r="B40" s="16"/>
      <c r="C40" s="59" t="s">
        <v>598</v>
      </c>
      <c r="D40" s="62"/>
      <c r="E40" s="153">
        <v>6</v>
      </c>
      <c r="F40" s="62" t="s">
        <v>599</v>
      </c>
      <c r="G40" s="62">
        <v>83381.34</v>
      </c>
      <c r="H40" s="139">
        <f>G40*E40</f>
        <v>500288.04</v>
      </c>
      <c r="I40" s="209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55"/>
      <c r="W40" s="155"/>
    </row>
    <row r="41" spans="1:23" s="156" customFormat="1" x14ac:dyDescent="0.25">
      <c r="A41" s="113">
        <v>34</v>
      </c>
      <c r="B41" s="16"/>
      <c r="C41" s="59" t="s">
        <v>600</v>
      </c>
      <c r="D41" s="62"/>
      <c r="E41" s="153">
        <v>6</v>
      </c>
      <c r="F41" s="62" t="s">
        <v>599</v>
      </c>
      <c r="G41" s="62">
        <v>7354.67</v>
      </c>
      <c r="H41" s="139">
        <f t="shared" ref="H41:H55" si="0">G41*E41</f>
        <v>44128.020000000004</v>
      </c>
      <c r="I41" s="209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55"/>
      <c r="W41" s="155"/>
    </row>
    <row r="42" spans="1:23" s="156" customFormat="1" x14ac:dyDescent="0.25">
      <c r="A42" s="113">
        <v>35</v>
      </c>
      <c r="B42" s="16"/>
      <c r="C42" s="59" t="s">
        <v>601</v>
      </c>
      <c r="D42" s="62"/>
      <c r="E42" s="153">
        <v>1</v>
      </c>
      <c r="F42" s="62" t="s">
        <v>602</v>
      </c>
      <c r="G42" s="62">
        <v>102700</v>
      </c>
      <c r="H42" s="139">
        <f t="shared" si="0"/>
        <v>102700</v>
      </c>
      <c r="I42" s="209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55"/>
      <c r="W42" s="155"/>
    </row>
    <row r="43" spans="1:23" s="156" customFormat="1" ht="25.5" x14ac:dyDescent="0.25">
      <c r="A43" s="113">
        <v>36</v>
      </c>
      <c r="B43" s="16"/>
      <c r="C43" s="59" t="s">
        <v>603</v>
      </c>
      <c r="D43" s="62"/>
      <c r="E43" s="153">
        <v>3</v>
      </c>
      <c r="F43" s="62" t="s">
        <v>599</v>
      </c>
      <c r="G43" s="62">
        <v>142666.67000000001</v>
      </c>
      <c r="H43" s="139">
        <f t="shared" si="0"/>
        <v>428000.01</v>
      </c>
      <c r="I43" s="209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55"/>
      <c r="W43" s="155"/>
    </row>
    <row r="44" spans="1:23" s="156" customFormat="1" ht="38.25" x14ac:dyDescent="0.25">
      <c r="A44" s="113">
        <v>37</v>
      </c>
      <c r="B44" s="16"/>
      <c r="C44" s="59" t="s">
        <v>604</v>
      </c>
      <c r="D44" s="62"/>
      <c r="E44" s="153">
        <v>1</v>
      </c>
      <c r="F44" s="62" t="s">
        <v>602</v>
      </c>
      <c r="G44" s="62">
        <v>219833</v>
      </c>
      <c r="H44" s="139">
        <f t="shared" si="0"/>
        <v>219833</v>
      </c>
      <c r="I44" s="209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55"/>
      <c r="W44" s="155"/>
    </row>
    <row r="45" spans="1:23" s="156" customFormat="1" ht="25.5" x14ac:dyDescent="0.25">
      <c r="A45" s="113">
        <v>38</v>
      </c>
      <c r="B45" s="16"/>
      <c r="C45" s="59" t="s">
        <v>605</v>
      </c>
      <c r="D45" s="62"/>
      <c r="E45" s="153">
        <v>1</v>
      </c>
      <c r="F45" s="62" t="s">
        <v>602</v>
      </c>
      <c r="G45" s="62">
        <v>423331.93</v>
      </c>
      <c r="H45" s="139">
        <f t="shared" si="0"/>
        <v>423331.93</v>
      </c>
      <c r="I45" s="209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55"/>
      <c r="W45" s="155"/>
    </row>
    <row r="46" spans="1:23" s="156" customFormat="1" x14ac:dyDescent="0.25">
      <c r="A46" s="113">
        <v>39</v>
      </c>
      <c r="B46" s="16"/>
      <c r="C46" s="59" t="s">
        <v>606</v>
      </c>
      <c r="D46" s="62"/>
      <c r="E46" s="153">
        <v>5</v>
      </c>
      <c r="F46" s="62" t="s">
        <v>607</v>
      </c>
      <c r="G46" s="62">
        <v>149333.32999999999</v>
      </c>
      <c r="H46" s="139">
        <f t="shared" si="0"/>
        <v>746666.64999999991</v>
      </c>
      <c r="I46" s="209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55"/>
      <c r="W46" s="155"/>
    </row>
    <row r="47" spans="1:23" s="156" customFormat="1" ht="51" x14ac:dyDescent="0.25">
      <c r="A47" s="113">
        <v>40</v>
      </c>
      <c r="B47" s="16"/>
      <c r="C47" s="59" t="s">
        <v>608</v>
      </c>
      <c r="D47" s="62"/>
      <c r="E47" s="153">
        <v>35</v>
      </c>
      <c r="F47" s="62" t="s">
        <v>599</v>
      </c>
      <c r="G47" s="62">
        <v>94669.67</v>
      </c>
      <c r="H47" s="139">
        <f t="shared" si="0"/>
        <v>3313438.4499999997</v>
      </c>
      <c r="I47" s="209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55"/>
      <c r="W47" s="155"/>
    </row>
    <row r="48" spans="1:23" s="156" customFormat="1" x14ac:dyDescent="0.25">
      <c r="A48" s="113">
        <v>41</v>
      </c>
      <c r="B48" s="16"/>
      <c r="C48" s="59" t="s">
        <v>609</v>
      </c>
      <c r="D48" s="62"/>
      <c r="E48" s="153">
        <v>2</v>
      </c>
      <c r="F48" s="62" t="s">
        <v>599</v>
      </c>
      <c r="G48" s="62">
        <v>139077.32999999999</v>
      </c>
      <c r="H48" s="139">
        <f t="shared" si="0"/>
        <v>278154.65999999997</v>
      </c>
      <c r="I48" s="209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55"/>
      <c r="W48" s="155"/>
    </row>
    <row r="49" spans="1:23" s="156" customFormat="1" x14ac:dyDescent="0.25">
      <c r="A49" s="113">
        <v>42</v>
      </c>
      <c r="B49" s="16"/>
      <c r="C49" s="59" t="s">
        <v>610</v>
      </c>
      <c r="D49" s="62"/>
      <c r="E49" s="153">
        <v>3</v>
      </c>
      <c r="F49" s="62" t="s">
        <v>599</v>
      </c>
      <c r="G49" s="62">
        <v>65986.67</v>
      </c>
      <c r="H49" s="139">
        <f t="shared" si="0"/>
        <v>197960.01</v>
      </c>
      <c r="I49" s="209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55"/>
      <c r="W49" s="155"/>
    </row>
    <row r="50" spans="1:23" s="156" customFormat="1" x14ac:dyDescent="0.25">
      <c r="A50" s="113">
        <v>43</v>
      </c>
      <c r="B50" s="16"/>
      <c r="C50" s="59" t="s">
        <v>611</v>
      </c>
      <c r="D50" s="62"/>
      <c r="E50" s="153">
        <v>16</v>
      </c>
      <c r="F50" s="62" t="s">
        <v>599</v>
      </c>
      <c r="G50" s="62">
        <v>105133.33</v>
      </c>
      <c r="H50" s="139">
        <f t="shared" si="0"/>
        <v>1682133.28</v>
      </c>
      <c r="I50" s="209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55"/>
      <c r="W50" s="155"/>
    </row>
    <row r="51" spans="1:23" s="156" customFormat="1" ht="25.5" x14ac:dyDescent="0.25">
      <c r="A51" s="113">
        <v>44</v>
      </c>
      <c r="B51" s="16"/>
      <c r="C51" s="59" t="s">
        <v>612</v>
      </c>
      <c r="D51" s="62"/>
      <c r="E51" s="153">
        <v>1</v>
      </c>
      <c r="F51" s="62" t="s">
        <v>602</v>
      </c>
      <c r="G51" s="62">
        <v>1800000</v>
      </c>
      <c r="H51" s="139">
        <f t="shared" si="0"/>
        <v>1800000</v>
      </c>
      <c r="I51" s="209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55"/>
      <c r="W51" s="155"/>
    </row>
    <row r="52" spans="1:23" s="156" customFormat="1" x14ac:dyDescent="0.25">
      <c r="A52" s="113">
        <v>45</v>
      </c>
      <c r="B52" s="16"/>
      <c r="C52" s="59" t="s">
        <v>613</v>
      </c>
      <c r="D52" s="62"/>
      <c r="E52" s="153">
        <v>8</v>
      </c>
      <c r="F52" s="62" t="s">
        <v>129</v>
      </c>
      <c r="G52" s="62">
        <v>60653.33</v>
      </c>
      <c r="H52" s="139">
        <f t="shared" si="0"/>
        <v>485226.64</v>
      </c>
      <c r="I52" s="209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55"/>
      <c r="W52" s="155"/>
    </row>
    <row r="53" spans="1:23" s="156" customFormat="1" x14ac:dyDescent="0.25">
      <c r="A53" s="113">
        <v>46</v>
      </c>
      <c r="B53" s="16"/>
      <c r="C53" s="59" t="s">
        <v>614</v>
      </c>
      <c r="D53" s="62"/>
      <c r="E53" s="153">
        <v>1</v>
      </c>
      <c r="F53" s="62" t="s">
        <v>602</v>
      </c>
      <c r="G53" s="62">
        <v>52000</v>
      </c>
      <c r="H53" s="139">
        <f t="shared" si="0"/>
        <v>52000</v>
      </c>
      <c r="I53" s="209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55"/>
      <c r="W53" s="155"/>
    </row>
    <row r="54" spans="1:23" s="156" customFormat="1" ht="51" x14ac:dyDescent="0.25">
      <c r="A54" s="113">
        <v>47</v>
      </c>
      <c r="B54" s="16"/>
      <c r="C54" s="59" t="s">
        <v>615</v>
      </c>
      <c r="D54" s="62"/>
      <c r="E54" s="153">
        <v>1</v>
      </c>
      <c r="F54" s="62" t="s">
        <v>602</v>
      </c>
      <c r="G54" s="62">
        <v>188249.97</v>
      </c>
      <c r="H54" s="139">
        <f t="shared" si="0"/>
        <v>188249.97</v>
      </c>
      <c r="I54" s="209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55"/>
      <c r="W54" s="155"/>
    </row>
    <row r="55" spans="1:23" s="156" customFormat="1" x14ac:dyDescent="0.25">
      <c r="A55" s="113">
        <v>48</v>
      </c>
      <c r="B55" s="16"/>
      <c r="C55" s="59" t="s">
        <v>616</v>
      </c>
      <c r="D55" s="62"/>
      <c r="E55" s="153">
        <v>1</v>
      </c>
      <c r="F55" s="62" t="s">
        <v>602</v>
      </c>
      <c r="G55" s="62">
        <v>225689.34</v>
      </c>
      <c r="H55" s="139">
        <f t="shared" si="0"/>
        <v>225689.34</v>
      </c>
      <c r="I55" s="209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55"/>
      <c r="W55" s="155"/>
    </row>
    <row r="56" spans="1:23" s="156" customFormat="1" x14ac:dyDescent="0.25">
      <c r="A56" s="113">
        <v>49</v>
      </c>
      <c r="B56" s="219" t="s">
        <v>536</v>
      </c>
      <c r="C56" s="167" t="s">
        <v>617</v>
      </c>
      <c r="D56" s="169"/>
      <c r="E56" s="168"/>
      <c r="F56" s="169"/>
      <c r="G56" s="169"/>
      <c r="H56" s="170">
        <f>H57</f>
        <v>2470000</v>
      </c>
      <c r="I56" s="210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155"/>
      <c r="W56" s="155"/>
    </row>
    <row r="57" spans="1:23" s="156" customFormat="1" ht="38.25" x14ac:dyDescent="0.25">
      <c r="A57" s="113">
        <v>50</v>
      </c>
      <c r="B57" s="220" t="s">
        <v>536</v>
      </c>
      <c r="C57" s="158" t="s">
        <v>620</v>
      </c>
      <c r="D57" s="160" t="s">
        <v>517</v>
      </c>
      <c r="E57" s="159"/>
      <c r="F57" s="160"/>
      <c r="G57" s="160"/>
      <c r="H57" s="161">
        <f>SUM(H58:H59)</f>
        <v>2470000</v>
      </c>
      <c r="I57" s="208" t="s">
        <v>47</v>
      </c>
      <c r="J57" s="180">
        <v>1</v>
      </c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55"/>
      <c r="W57" s="155"/>
    </row>
    <row r="58" spans="1:23" s="156" customFormat="1" x14ac:dyDescent="0.25">
      <c r="A58" s="113">
        <v>51</v>
      </c>
      <c r="B58" s="16"/>
      <c r="C58" s="59" t="s">
        <v>618</v>
      </c>
      <c r="D58" s="62"/>
      <c r="E58" s="153">
        <v>78</v>
      </c>
      <c r="F58" s="62" t="s">
        <v>130</v>
      </c>
      <c r="G58" s="62">
        <v>26538</v>
      </c>
      <c r="H58" s="139">
        <f>G58*E58</f>
        <v>2069964</v>
      </c>
      <c r="I58" s="209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55"/>
      <c r="W58" s="155"/>
    </row>
    <row r="59" spans="1:23" s="156" customFormat="1" x14ac:dyDescent="0.25">
      <c r="A59" s="113">
        <v>52</v>
      </c>
      <c r="B59" s="16"/>
      <c r="C59" s="59" t="s">
        <v>448</v>
      </c>
      <c r="D59" s="62"/>
      <c r="E59" s="153">
        <v>8</v>
      </c>
      <c r="F59" s="62" t="s">
        <v>130</v>
      </c>
      <c r="G59" s="221">
        <v>50004.5</v>
      </c>
      <c r="H59" s="139">
        <f>G59*E59</f>
        <v>400036</v>
      </c>
      <c r="I59" s="209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55"/>
      <c r="W59" s="155"/>
    </row>
    <row r="60" spans="1:23" s="156" customFormat="1" ht="25.5" x14ac:dyDescent="0.25">
      <c r="A60" s="113">
        <v>53</v>
      </c>
      <c r="B60" s="219" t="s">
        <v>462</v>
      </c>
      <c r="C60" s="173" t="s">
        <v>461</v>
      </c>
      <c r="D60" s="169"/>
      <c r="E60" s="168"/>
      <c r="F60" s="169"/>
      <c r="G60" s="169"/>
      <c r="H60" s="170">
        <f>H61</f>
        <v>65037500</v>
      </c>
      <c r="I60" s="210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155"/>
      <c r="W60" s="155"/>
    </row>
    <row r="61" spans="1:23" s="156" customFormat="1" x14ac:dyDescent="0.25">
      <c r="A61" s="113">
        <v>54</v>
      </c>
      <c r="B61" s="220" t="s">
        <v>462</v>
      </c>
      <c r="C61" s="164" t="s">
        <v>619</v>
      </c>
      <c r="D61" s="160"/>
      <c r="E61" s="159"/>
      <c r="F61" s="160"/>
      <c r="G61" s="160"/>
      <c r="H61" s="161">
        <f>H62</f>
        <v>65037500</v>
      </c>
      <c r="I61" s="208" t="s">
        <v>47</v>
      </c>
      <c r="J61" s="180">
        <v>1</v>
      </c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55"/>
      <c r="W61" s="155"/>
    </row>
    <row r="62" spans="1:23" s="156" customFormat="1" x14ac:dyDescent="0.25">
      <c r="A62" s="113">
        <v>55</v>
      </c>
      <c r="B62" s="16"/>
      <c r="C62" s="157" t="s">
        <v>619</v>
      </c>
      <c r="D62" s="62"/>
      <c r="E62" s="153">
        <v>1</v>
      </c>
      <c r="F62" s="62" t="s">
        <v>147</v>
      </c>
      <c r="G62" s="62">
        <v>65037500</v>
      </c>
      <c r="H62" s="139">
        <f>G62</f>
        <v>65037500</v>
      </c>
      <c r="I62" s="20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55"/>
      <c r="W62" s="155"/>
    </row>
    <row r="63" spans="1:23" s="156" customFormat="1" ht="25.5" x14ac:dyDescent="0.25">
      <c r="A63" s="113">
        <v>56</v>
      </c>
      <c r="B63" s="213" t="s">
        <v>462</v>
      </c>
      <c r="C63" s="173" t="s">
        <v>461</v>
      </c>
      <c r="D63" s="169"/>
      <c r="E63" s="168"/>
      <c r="F63" s="169"/>
      <c r="G63" s="169"/>
      <c r="H63" s="170">
        <f>H64</f>
        <v>4573800</v>
      </c>
      <c r="I63" s="210" t="s">
        <v>47</v>
      </c>
      <c r="J63" s="171"/>
      <c r="K63" s="216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55"/>
      <c r="W63" s="155"/>
    </row>
    <row r="64" spans="1:23" s="156" customFormat="1" x14ac:dyDescent="0.25">
      <c r="A64" s="113">
        <v>57</v>
      </c>
      <c r="B64" s="214" t="s">
        <v>462</v>
      </c>
      <c r="C64" s="164" t="s">
        <v>578</v>
      </c>
      <c r="D64" s="160" t="s">
        <v>575</v>
      </c>
      <c r="E64" s="159"/>
      <c r="F64" s="160"/>
      <c r="G64" s="160"/>
      <c r="H64" s="161">
        <f>H65</f>
        <v>4573800</v>
      </c>
      <c r="I64" s="208" t="s">
        <v>47</v>
      </c>
      <c r="J64" s="180">
        <v>1</v>
      </c>
      <c r="K64" s="180"/>
      <c r="L64" s="162"/>
      <c r="M64" s="180"/>
      <c r="N64" s="162"/>
      <c r="O64" s="162"/>
      <c r="P64" s="162"/>
      <c r="Q64" s="162"/>
      <c r="R64" s="162"/>
      <c r="S64" s="162"/>
      <c r="T64" s="162"/>
      <c r="U64" s="162"/>
      <c r="V64" s="155"/>
      <c r="W64" s="155"/>
    </row>
    <row r="65" spans="1:23" s="156" customFormat="1" x14ac:dyDescent="0.25">
      <c r="A65" s="113">
        <v>58</v>
      </c>
      <c r="B65" s="215"/>
      <c r="C65" s="157" t="s">
        <v>580</v>
      </c>
      <c r="D65" s="62"/>
      <c r="E65" s="153">
        <v>10</v>
      </c>
      <c r="F65" s="62" t="s">
        <v>130</v>
      </c>
      <c r="G65" s="62">
        <v>457380</v>
      </c>
      <c r="H65" s="139">
        <f>G65*E65</f>
        <v>4573800</v>
      </c>
      <c r="I65" s="209"/>
      <c r="J65" s="154"/>
      <c r="K65" s="181"/>
      <c r="L65" s="154"/>
      <c r="M65" s="181"/>
      <c r="N65" s="154"/>
      <c r="O65" s="154"/>
      <c r="P65" s="154"/>
      <c r="Q65" s="154"/>
      <c r="R65" s="154"/>
      <c r="S65" s="154"/>
      <c r="T65" s="154"/>
      <c r="U65" s="154"/>
      <c r="V65" s="155"/>
      <c r="W65" s="155"/>
    </row>
    <row r="66" spans="1:23" s="156" customFormat="1" x14ac:dyDescent="0.25">
      <c r="A66" s="113">
        <v>59</v>
      </c>
      <c r="B66" s="213" t="s">
        <v>576</v>
      </c>
      <c r="C66" s="173" t="s">
        <v>577</v>
      </c>
      <c r="D66" s="169"/>
      <c r="E66" s="168"/>
      <c r="F66" s="169"/>
      <c r="G66" s="169"/>
      <c r="H66" s="170">
        <f>H67</f>
        <v>95578200</v>
      </c>
      <c r="I66" s="210" t="s">
        <v>47</v>
      </c>
      <c r="J66" s="171"/>
      <c r="K66" s="216"/>
      <c r="L66" s="171"/>
      <c r="M66" s="216"/>
      <c r="N66" s="171"/>
      <c r="O66" s="171"/>
      <c r="P66" s="171"/>
      <c r="Q66" s="171"/>
      <c r="R66" s="171"/>
      <c r="S66" s="171"/>
      <c r="T66" s="171"/>
      <c r="U66" s="171"/>
      <c r="V66" s="155"/>
      <c r="W66" s="155"/>
    </row>
    <row r="67" spans="1:23" s="156" customFormat="1" x14ac:dyDescent="0.25">
      <c r="A67" s="113">
        <v>60</v>
      </c>
      <c r="B67" s="214" t="s">
        <v>576</v>
      </c>
      <c r="C67" s="164" t="s">
        <v>579</v>
      </c>
      <c r="D67" s="160" t="s">
        <v>575</v>
      </c>
      <c r="E67" s="159"/>
      <c r="F67" s="160"/>
      <c r="G67" s="160"/>
      <c r="H67" s="161">
        <f>SUM(H68:H75)</f>
        <v>95578200</v>
      </c>
      <c r="I67" s="208" t="s">
        <v>47</v>
      </c>
      <c r="J67" s="180">
        <v>1</v>
      </c>
      <c r="K67" s="180"/>
      <c r="L67" s="162"/>
      <c r="M67" s="180"/>
      <c r="N67" s="162"/>
      <c r="O67" s="162"/>
      <c r="P67" s="162"/>
      <c r="Q67" s="162"/>
      <c r="R67" s="162"/>
      <c r="S67" s="162"/>
      <c r="T67" s="162"/>
      <c r="U67" s="162"/>
      <c r="V67" s="155"/>
      <c r="W67" s="155"/>
    </row>
    <row r="68" spans="1:23" s="156" customFormat="1" x14ac:dyDescent="0.25">
      <c r="A68" s="113">
        <v>61</v>
      </c>
      <c r="B68" s="215"/>
      <c r="C68" s="59" t="s">
        <v>581</v>
      </c>
      <c r="D68" s="62"/>
      <c r="E68" s="153">
        <v>12</v>
      </c>
      <c r="F68" s="62" t="s">
        <v>130</v>
      </c>
      <c r="G68" s="62">
        <v>344844</v>
      </c>
      <c r="H68" s="139">
        <f>G68*E68</f>
        <v>4138128</v>
      </c>
      <c r="I68" s="209"/>
      <c r="J68" s="154"/>
      <c r="K68" s="181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5"/>
      <c r="W68" s="155"/>
    </row>
    <row r="69" spans="1:23" s="156" customFormat="1" ht="25.5" x14ac:dyDescent="0.25">
      <c r="A69" s="113">
        <v>62</v>
      </c>
      <c r="B69" s="215"/>
      <c r="C69" s="59" t="s">
        <v>582</v>
      </c>
      <c r="D69" s="62"/>
      <c r="E69" s="153">
        <v>40</v>
      </c>
      <c r="F69" s="62" t="s">
        <v>130</v>
      </c>
      <c r="G69" s="62">
        <v>391382</v>
      </c>
      <c r="H69" s="139">
        <f t="shared" ref="H69:H75" si="1">G69*E69</f>
        <v>15655280</v>
      </c>
      <c r="I69" s="209"/>
      <c r="J69" s="154"/>
      <c r="K69" s="181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5"/>
      <c r="W69" s="155"/>
    </row>
    <row r="70" spans="1:23" s="156" customFormat="1" x14ac:dyDescent="0.25">
      <c r="A70" s="113">
        <v>63</v>
      </c>
      <c r="B70" s="215"/>
      <c r="C70" s="59" t="s">
        <v>583</v>
      </c>
      <c r="D70" s="62"/>
      <c r="E70" s="153">
        <v>260</v>
      </c>
      <c r="F70" s="62" t="s">
        <v>130</v>
      </c>
      <c r="G70" s="62">
        <v>238387</v>
      </c>
      <c r="H70" s="139">
        <f t="shared" si="1"/>
        <v>61980620</v>
      </c>
      <c r="I70" s="209"/>
      <c r="J70" s="154"/>
      <c r="K70" s="181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5"/>
      <c r="W70" s="155"/>
    </row>
    <row r="71" spans="1:23" s="156" customFormat="1" x14ac:dyDescent="0.25">
      <c r="A71" s="113">
        <v>64</v>
      </c>
      <c r="B71" s="215"/>
      <c r="C71" s="59" t="s">
        <v>584</v>
      </c>
      <c r="D71" s="62"/>
      <c r="E71" s="153">
        <v>12</v>
      </c>
      <c r="F71" s="62" t="s">
        <v>130</v>
      </c>
      <c r="G71" s="62">
        <v>60000</v>
      </c>
      <c r="H71" s="139">
        <f t="shared" si="1"/>
        <v>720000</v>
      </c>
      <c r="I71" s="209"/>
      <c r="J71" s="154"/>
      <c r="K71" s="181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5"/>
      <c r="W71" s="155"/>
    </row>
    <row r="72" spans="1:23" s="156" customFormat="1" ht="25.5" x14ac:dyDescent="0.25">
      <c r="A72" s="113">
        <v>65</v>
      </c>
      <c r="B72" s="215"/>
      <c r="C72" s="59" t="s">
        <v>585</v>
      </c>
      <c r="D72" s="62"/>
      <c r="E72" s="153">
        <v>35</v>
      </c>
      <c r="F72" s="62" t="s">
        <v>130</v>
      </c>
      <c r="G72" s="62">
        <v>176784</v>
      </c>
      <c r="H72" s="139">
        <f t="shared" si="1"/>
        <v>6187440</v>
      </c>
      <c r="I72" s="209"/>
      <c r="J72" s="154"/>
      <c r="K72" s="181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5"/>
      <c r="W72" s="155"/>
    </row>
    <row r="73" spans="1:23" s="156" customFormat="1" x14ac:dyDescent="0.25">
      <c r="A73" s="113">
        <v>66</v>
      </c>
      <c r="B73" s="215"/>
      <c r="C73" s="59" t="s">
        <v>586</v>
      </c>
      <c r="D73" s="62"/>
      <c r="E73" s="153">
        <v>35</v>
      </c>
      <c r="F73" s="62" t="s">
        <v>130</v>
      </c>
      <c r="G73" s="62">
        <v>137256</v>
      </c>
      <c r="H73" s="139">
        <f t="shared" si="1"/>
        <v>4803960</v>
      </c>
      <c r="I73" s="209"/>
      <c r="J73" s="154"/>
      <c r="K73" s="181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5"/>
      <c r="W73" s="155"/>
    </row>
    <row r="74" spans="1:23" s="156" customFormat="1" x14ac:dyDescent="0.25">
      <c r="A74" s="113">
        <v>67</v>
      </c>
      <c r="B74" s="215"/>
      <c r="C74" s="59" t="s">
        <v>587</v>
      </c>
      <c r="D74" s="62"/>
      <c r="E74" s="153">
        <v>12</v>
      </c>
      <c r="F74" s="62" t="s">
        <v>129</v>
      </c>
      <c r="G74" s="62">
        <v>6000</v>
      </c>
      <c r="H74" s="139">
        <f t="shared" si="1"/>
        <v>72000</v>
      </c>
      <c r="I74" s="209"/>
      <c r="J74" s="154"/>
      <c r="K74" s="181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5"/>
      <c r="W74" s="155"/>
    </row>
    <row r="75" spans="1:23" s="156" customFormat="1" x14ac:dyDescent="0.25">
      <c r="A75" s="113">
        <v>68</v>
      </c>
      <c r="B75" s="215"/>
      <c r="C75" s="59" t="s">
        <v>588</v>
      </c>
      <c r="D75" s="62"/>
      <c r="E75" s="153">
        <v>5</v>
      </c>
      <c r="F75" s="62" t="s">
        <v>130</v>
      </c>
      <c r="G75" s="62">
        <v>404154.4</v>
      </c>
      <c r="H75" s="139">
        <f t="shared" si="1"/>
        <v>2020772</v>
      </c>
      <c r="I75" s="209"/>
      <c r="J75" s="154"/>
      <c r="K75" s="181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5"/>
      <c r="W75" s="155"/>
    </row>
    <row r="76" spans="1:23" x14ac:dyDescent="0.25">
      <c r="A76" s="184">
        <v>69</v>
      </c>
      <c r="B76" s="45"/>
      <c r="C76" s="141" t="s">
        <v>34</v>
      </c>
      <c r="D76" s="46"/>
      <c r="E76" s="142"/>
      <c r="F76" s="143"/>
      <c r="G76" s="144"/>
      <c r="H76" s="145">
        <f>H10+H38+H56+H60+H63+H66</f>
        <v>228347299.97999999</v>
      </c>
      <c r="I76" s="110"/>
      <c r="J76" s="108">
        <f>J11+J39+J57+J61+J64+J67</f>
        <v>6</v>
      </c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43"/>
      <c r="W76" s="43"/>
    </row>
    <row r="77" spans="1:23" x14ac:dyDescent="0.25">
      <c r="A77" s="114"/>
      <c r="B77" s="20"/>
      <c r="C77" s="21"/>
      <c r="D77" s="22"/>
      <c r="E77" s="23"/>
      <c r="F77" s="22"/>
      <c r="G77" s="22"/>
      <c r="H77" s="47"/>
      <c r="I77" s="149"/>
      <c r="O77" s="10"/>
      <c r="V77" s="43"/>
      <c r="W77" s="43"/>
    </row>
    <row r="78" spans="1:23" x14ac:dyDescent="0.25">
      <c r="A78" s="114"/>
      <c r="B78" s="24" t="s">
        <v>22</v>
      </c>
      <c r="C78" s="30"/>
      <c r="D78" s="26"/>
      <c r="E78" s="34"/>
      <c r="F78" s="26"/>
      <c r="G78" s="26"/>
      <c r="H78" s="60" t="s">
        <v>8</v>
      </c>
      <c r="I78" s="60"/>
      <c r="V78" s="43"/>
      <c r="W78" s="43"/>
    </row>
    <row r="79" spans="1:23" x14ac:dyDescent="0.25">
      <c r="A79" s="114"/>
      <c r="C79" s="30"/>
      <c r="D79" s="26"/>
      <c r="E79" s="34"/>
      <c r="F79" s="26"/>
      <c r="G79" s="26"/>
      <c r="I79" s="212"/>
      <c r="V79" s="43"/>
      <c r="W79" s="43"/>
    </row>
    <row r="80" spans="1:23" x14ac:dyDescent="0.25">
      <c r="A80" s="114"/>
      <c r="C80" s="30"/>
      <c r="D80" s="26"/>
      <c r="E80" s="34"/>
      <c r="F80" s="26"/>
      <c r="G80" s="26"/>
      <c r="V80" s="43"/>
      <c r="W80" s="43"/>
    </row>
    <row r="81" spans="1:36" x14ac:dyDescent="0.25">
      <c r="A81" s="114"/>
      <c r="C81" s="30"/>
      <c r="D81" s="26"/>
      <c r="E81" s="34"/>
      <c r="F81" s="26"/>
      <c r="G81" s="26"/>
      <c r="V81" s="43"/>
      <c r="W81" s="43"/>
    </row>
    <row r="82" spans="1:36" x14ac:dyDescent="0.25">
      <c r="A82" s="115"/>
      <c r="B82" s="42" t="s">
        <v>622</v>
      </c>
      <c r="C82" s="146"/>
      <c r="D82" s="122"/>
      <c r="E82" s="122"/>
      <c r="F82" s="122"/>
      <c r="G82" s="147"/>
      <c r="H82" s="32" t="s">
        <v>91</v>
      </c>
      <c r="J82" s="29"/>
      <c r="K82" s="29"/>
      <c r="L82" s="29"/>
      <c r="M82" s="29"/>
      <c r="N82" s="29"/>
      <c r="O82" s="29"/>
      <c r="P82" s="29"/>
      <c r="Q82" s="29"/>
      <c r="V82" s="43"/>
      <c r="W82" s="43"/>
    </row>
    <row r="83" spans="1:36" x14ac:dyDescent="0.25">
      <c r="A83" s="114"/>
      <c r="B83" s="30" t="s">
        <v>623</v>
      </c>
      <c r="C83" s="25"/>
      <c r="D83" s="26"/>
      <c r="E83" s="34"/>
      <c r="F83" s="26"/>
      <c r="G83" s="26"/>
      <c r="H83" s="11" t="s">
        <v>93</v>
      </c>
      <c r="V83" s="43"/>
      <c r="W83" s="43"/>
    </row>
    <row r="84" spans="1:36" s="27" customFormat="1" x14ac:dyDescent="0.25">
      <c r="A84" s="114"/>
      <c r="B84" s="30" t="s">
        <v>624</v>
      </c>
      <c r="C84" s="39"/>
      <c r="D84" s="26"/>
      <c r="E84" s="34"/>
      <c r="F84" s="26"/>
      <c r="G84" s="26"/>
      <c r="H84" s="11" t="s">
        <v>42</v>
      </c>
      <c r="I84" s="30"/>
      <c r="J84" s="19"/>
      <c r="K84" s="19"/>
      <c r="L84" s="19"/>
      <c r="M84" s="19"/>
      <c r="N84" s="19"/>
      <c r="O84" s="19"/>
      <c r="P84" s="19"/>
      <c r="Q84" s="19"/>
      <c r="R84" s="29"/>
      <c r="S84" s="29"/>
      <c r="T84" s="29"/>
      <c r="U84" s="29"/>
      <c r="V84" s="43"/>
      <c r="W84" s="43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x14ac:dyDescent="0.25">
      <c r="I85" s="182"/>
      <c r="V85" s="43"/>
      <c r="W85" s="43"/>
    </row>
    <row r="86" spans="1:36" x14ac:dyDescent="0.25">
      <c r="I86" s="183"/>
      <c r="V86" s="43"/>
      <c r="W86" s="43"/>
    </row>
    <row r="87" spans="1:36" x14ac:dyDescent="0.25">
      <c r="I87" s="182"/>
      <c r="V87" s="43"/>
      <c r="W87" s="43"/>
    </row>
    <row r="88" spans="1:36" x14ac:dyDescent="0.25">
      <c r="I88" s="182"/>
      <c r="V88" s="43"/>
      <c r="W88" s="43"/>
    </row>
    <row r="89" spans="1:36" x14ac:dyDescent="0.25">
      <c r="I89" s="182"/>
      <c r="V89" s="43"/>
      <c r="W89" s="43"/>
    </row>
    <row r="90" spans="1:36" x14ac:dyDescent="0.25">
      <c r="I90" s="182"/>
      <c r="V90" s="43"/>
      <c r="W90" s="43"/>
    </row>
    <row r="91" spans="1:36" x14ac:dyDescent="0.25">
      <c r="I91" s="182"/>
      <c r="V91" s="43"/>
      <c r="W91" s="43"/>
    </row>
    <row r="92" spans="1:36" x14ac:dyDescent="0.25">
      <c r="I92" s="183"/>
      <c r="V92" s="43"/>
      <c r="W92" s="43"/>
    </row>
    <row r="93" spans="1:36" x14ac:dyDescent="0.25">
      <c r="H93" s="207"/>
      <c r="I93" s="212"/>
      <c r="V93" s="43"/>
      <c r="W93" s="43"/>
    </row>
    <row r="94" spans="1:36" x14ac:dyDescent="0.25">
      <c r="I94" s="183"/>
      <c r="V94" s="43"/>
      <c r="W94" s="43"/>
    </row>
    <row r="95" spans="1:36" x14ac:dyDescent="0.25">
      <c r="H95" s="207"/>
      <c r="I95" s="212"/>
      <c r="V95" s="43"/>
      <c r="W95" s="43"/>
    </row>
    <row r="96" spans="1:36" x14ac:dyDescent="0.25">
      <c r="V96" s="43"/>
      <c r="W96" s="43"/>
    </row>
    <row r="97" spans="22:35" x14ac:dyDescent="0.25">
      <c r="V97" s="43"/>
      <c r="W97" s="43"/>
    </row>
    <row r="98" spans="22:35" x14ac:dyDescent="0.25">
      <c r="V98" s="43"/>
      <c r="W98" s="43"/>
    </row>
    <row r="99" spans="22:35" x14ac:dyDescent="0.25">
      <c r="V99" s="43"/>
      <c r="W99" s="43"/>
    </row>
    <row r="100" spans="22:35" x14ac:dyDescent="0.25">
      <c r="V100" s="15"/>
      <c r="W100" s="15"/>
    </row>
    <row r="101" spans="22:35" x14ac:dyDescent="0.25">
      <c r="V101" s="13"/>
      <c r="W101" s="13"/>
    </row>
    <row r="102" spans="22:35" x14ac:dyDescent="0.25">
      <c r="V102" s="15"/>
      <c r="W102" s="15"/>
      <c r="AE102" s="47"/>
    </row>
    <row r="103" spans="22:35" x14ac:dyDescent="0.25">
      <c r="X103" s="35"/>
      <c r="Z103" s="35"/>
    </row>
    <row r="104" spans="22:35" x14ac:dyDescent="0.25">
      <c r="X104" s="35"/>
      <c r="Z104" s="35"/>
    </row>
    <row r="105" spans="22:35" x14ac:dyDescent="0.25">
      <c r="X105" s="35"/>
      <c r="Y105" s="43"/>
      <c r="Z105" s="27"/>
      <c r="AA105" s="48"/>
      <c r="AB105" s="43"/>
      <c r="AC105" s="43"/>
      <c r="AD105" s="48"/>
      <c r="AE105" s="27"/>
      <c r="AF105" s="43"/>
      <c r="AG105" s="43"/>
      <c r="AH105" s="27"/>
      <c r="AI105" s="27"/>
    </row>
    <row r="106" spans="22:35" x14ac:dyDescent="0.25">
      <c r="X106" s="35"/>
      <c r="Y106" s="4"/>
      <c r="AA106" s="234"/>
      <c r="AB106" s="235"/>
      <c r="AC106" s="47"/>
      <c r="AD106" s="47"/>
      <c r="AE106" s="47"/>
      <c r="AF106" s="47"/>
      <c r="AG106" s="47"/>
      <c r="AH106" s="49"/>
      <c r="AI106" s="50"/>
    </row>
    <row r="107" spans="22:35" x14ac:dyDescent="0.25">
      <c r="X107" s="35"/>
      <c r="Y107" s="4"/>
      <c r="AA107" s="234"/>
      <c r="AB107" s="235"/>
      <c r="AC107" s="47"/>
      <c r="AD107" s="47"/>
      <c r="AE107" s="47"/>
      <c r="AF107" s="47"/>
      <c r="AG107" s="47"/>
      <c r="AH107" s="51"/>
      <c r="AI107" s="50"/>
    </row>
    <row r="108" spans="22:35" x14ac:dyDescent="0.25">
      <c r="X108" s="35"/>
      <c r="Y108" s="4"/>
      <c r="AA108" s="234"/>
      <c r="AB108" s="235"/>
      <c r="AC108" s="47"/>
      <c r="AD108" s="47"/>
      <c r="AE108" s="47"/>
      <c r="AF108" s="47"/>
      <c r="AG108" s="47"/>
      <c r="AH108" s="51"/>
      <c r="AI108" s="50"/>
    </row>
    <row r="109" spans="22:35" x14ac:dyDescent="0.25">
      <c r="X109" s="35"/>
      <c r="Y109" s="4"/>
      <c r="AA109" s="47"/>
      <c r="AB109" s="50"/>
      <c r="AC109" s="48"/>
      <c r="AD109" s="48"/>
      <c r="AE109" s="52"/>
      <c r="AF109" s="47"/>
      <c r="AG109" s="48"/>
      <c r="AH109" s="53"/>
      <c r="AI109" s="52"/>
    </row>
    <row r="110" spans="22:35" x14ac:dyDescent="0.25">
      <c r="X110" s="35"/>
      <c r="AC110" s="47"/>
      <c r="AF110" s="47"/>
      <c r="AG110" s="19"/>
      <c r="AH110" s="51"/>
    </row>
    <row r="111" spans="22:35" x14ac:dyDescent="0.25">
      <c r="X111" s="35"/>
      <c r="Y111" s="4"/>
      <c r="AA111" s="47"/>
      <c r="AC111" s="47"/>
      <c r="AD111" s="47"/>
      <c r="AE111" s="50"/>
      <c r="AF111" s="47"/>
      <c r="AG111" s="47"/>
      <c r="AH111" s="51"/>
      <c r="AI111" s="50"/>
    </row>
    <row r="112" spans="22:35" x14ac:dyDescent="0.25">
      <c r="X112" s="35"/>
      <c r="Y112" s="43"/>
      <c r="Z112" s="43"/>
      <c r="AA112" s="43"/>
      <c r="AC112" s="48"/>
      <c r="AD112" s="48"/>
      <c r="AE112" s="52"/>
      <c r="AF112" s="47"/>
      <c r="AG112" s="48"/>
      <c r="AH112" s="53"/>
      <c r="AI112" s="52"/>
    </row>
    <row r="113" spans="22:36" x14ac:dyDescent="0.25">
      <c r="X113" s="35"/>
      <c r="Y113" s="54"/>
      <c r="Z113" s="35"/>
      <c r="AH113" s="47"/>
    </row>
    <row r="114" spans="22:36" x14ac:dyDescent="0.25">
      <c r="X114" s="35"/>
      <c r="Y114" s="54"/>
      <c r="Z114" s="35"/>
      <c r="AH114" s="47"/>
    </row>
    <row r="115" spans="22:36" x14ac:dyDescent="0.25">
      <c r="V115" s="29"/>
      <c r="W115" s="29"/>
      <c r="X115" s="55"/>
      <c r="Z115" s="47"/>
      <c r="AA115" s="27"/>
      <c r="AB115" s="27"/>
      <c r="AC115" s="27"/>
      <c r="AD115" s="27"/>
      <c r="AE115" s="27"/>
      <c r="AF115" s="27"/>
      <c r="AG115" s="27"/>
      <c r="AH115" s="48"/>
      <c r="AI115" s="27"/>
      <c r="AJ115" s="27"/>
    </row>
    <row r="116" spans="22:36" x14ac:dyDescent="0.25">
      <c r="X116" s="35"/>
      <c r="Z116" s="56"/>
      <c r="AG116" s="50"/>
    </row>
    <row r="117" spans="22:36" x14ac:dyDescent="0.25">
      <c r="X117" s="35"/>
      <c r="Z117" s="56"/>
    </row>
    <row r="118" spans="22:36" x14ac:dyDescent="0.25">
      <c r="AC118" s="47"/>
      <c r="AE118" s="47"/>
      <c r="AG118" s="47"/>
    </row>
    <row r="120" spans="22:36" x14ac:dyDescent="0.25">
      <c r="AC120" s="47"/>
    </row>
    <row r="122" spans="22:36" x14ac:dyDescent="0.25">
      <c r="AA122" s="19"/>
    </row>
    <row r="123" spans="22:36" x14ac:dyDescent="0.25">
      <c r="AA123" s="19"/>
      <c r="AE123" s="50"/>
    </row>
    <row r="124" spans="22:36" x14ac:dyDescent="0.25">
      <c r="AA124" s="19"/>
    </row>
    <row r="125" spans="22:36" x14ac:dyDescent="0.25">
      <c r="AA125" s="19"/>
    </row>
    <row r="126" spans="22:36" x14ac:dyDescent="0.25">
      <c r="AA126" s="29"/>
    </row>
    <row r="127" spans="22:36" x14ac:dyDescent="0.25">
      <c r="AA127" s="19"/>
    </row>
    <row r="128" spans="22:36" x14ac:dyDescent="0.25">
      <c r="AA128" s="19"/>
    </row>
    <row r="129" spans="27:30" x14ac:dyDescent="0.25">
      <c r="AA129" s="19"/>
      <c r="AD129" s="19"/>
    </row>
    <row r="239" spans="1:36" s="4" customFormat="1" x14ac:dyDescent="0.25">
      <c r="A239" s="116">
        <v>44452</v>
      </c>
      <c r="C239" s="24"/>
      <c r="D239" s="10"/>
      <c r="E239" s="19"/>
      <c r="F239" s="10"/>
      <c r="G239" s="31"/>
      <c r="H239" s="31"/>
      <c r="I239" s="3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</sheetData>
  <mergeCells count="12">
    <mergeCell ref="E7:G7"/>
    <mergeCell ref="J7:U7"/>
    <mergeCell ref="E8:G8"/>
    <mergeCell ref="AA106:AA108"/>
    <mergeCell ref="AB106:AB108"/>
    <mergeCell ref="A6:J6"/>
    <mergeCell ref="L6:U6"/>
    <mergeCell ref="A1:U1"/>
    <mergeCell ref="A2:U2"/>
    <mergeCell ref="A3:U3"/>
    <mergeCell ref="A4:U4"/>
    <mergeCell ref="A5:U5"/>
  </mergeCells>
  <printOptions horizontalCentered="1"/>
  <pageMargins left="0.5" right="0.54" top="0.74803149606299202" bottom="0.74803149606299202" header="0.31496062992126" footer="0.31496062992126"/>
  <pageSetup paperSize="9" scale="71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ADD3-4981-44DE-8D7A-18CA897CE9F4}">
  <sheetPr>
    <tabColor rgb="FFFFFF00"/>
  </sheetPr>
  <dimension ref="A1:T36"/>
  <sheetViews>
    <sheetView zoomScale="85" zoomScaleNormal="85" workbookViewId="0">
      <selection activeCell="C33" sqref="C33"/>
    </sheetView>
  </sheetViews>
  <sheetFormatPr defaultRowHeight="15" x14ac:dyDescent="0.25"/>
  <cols>
    <col min="1" max="1" width="13" customWidth="1"/>
    <col min="2" max="2" width="15" bestFit="1" customWidth="1"/>
    <col min="3" max="3" width="13.140625" customWidth="1"/>
    <col min="4" max="4" width="12.140625" customWidth="1"/>
    <col min="5" max="5" width="11.85546875" bestFit="1" customWidth="1"/>
    <col min="6" max="6" width="13.140625" bestFit="1" customWidth="1"/>
    <col min="7" max="7" width="14.28515625" bestFit="1" customWidth="1"/>
    <col min="8" max="8" width="11.42578125" customWidth="1"/>
    <col min="9" max="9" width="14" customWidth="1"/>
    <col min="10" max="10" width="13.140625" bestFit="1" customWidth="1"/>
    <col min="11" max="11" width="13.42578125" customWidth="1"/>
    <col min="12" max="12" width="13.140625" bestFit="1" customWidth="1"/>
    <col min="13" max="13" width="12.140625" bestFit="1" customWidth="1"/>
    <col min="14" max="14" width="13.140625" bestFit="1" customWidth="1"/>
    <col min="15" max="15" width="13.28515625" customWidth="1"/>
    <col min="16" max="16" width="13.140625" bestFit="1" customWidth="1"/>
    <col min="17" max="17" width="12.140625" bestFit="1" customWidth="1"/>
    <col min="18" max="18" width="13.5703125" customWidth="1"/>
    <col min="19" max="19" width="15.28515625" bestFit="1" customWidth="1"/>
    <col min="20" max="20" width="12.28515625" bestFit="1" customWidth="1"/>
  </cols>
  <sheetData>
    <row r="1" spans="1:19" x14ac:dyDescent="0.25">
      <c r="A1" s="238" t="s">
        <v>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9" x14ac:dyDescent="0.25">
      <c r="A2" s="238" t="s">
        <v>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9" x14ac:dyDescent="0.25">
      <c r="A3" s="238" t="s">
        <v>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9" x14ac:dyDescent="0.2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9" x14ac:dyDescent="0.25">
      <c r="A5" s="239" t="s">
        <v>49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</row>
    <row r="6" spans="1:19" x14ac:dyDescent="0.2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1:19" x14ac:dyDescent="0.25">
      <c r="A7" s="240"/>
      <c r="B7" s="240"/>
      <c r="C7" s="240"/>
      <c r="D7" s="240"/>
      <c r="E7" s="240"/>
      <c r="F7" s="240"/>
      <c r="G7" s="240"/>
      <c r="H7" s="240"/>
      <c r="I7" s="240"/>
      <c r="J7" s="241"/>
      <c r="K7" s="241"/>
      <c r="L7" s="241"/>
      <c r="M7" s="241"/>
      <c r="N7" s="241"/>
      <c r="O7" s="241"/>
      <c r="P7" s="241"/>
      <c r="Q7" s="241"/>
      <c r="R7" s="241"/>
    </row>
    <row r="8" spans="1:19" x14ac:dyDescent="0.25">
      <c r="A8" s="242" t="s">
        <v>50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</row>
    <row r="9" spans="1:19" x14ac:dyDescent="0.25">
      <c r="A9" s="65" t="s">
        <v>51</v>
      </c>
      <c r="B9" s="65" t="s">
        <v>52</v>
      </c>
      <c r="C9" s="65" t="s">
        <v>53</v>
      </c>
      <c r="D9" s="65" t="s">
        <v>54</v>
      </c>
      <c r="E9" s="66" t="s">
        <v>55</v>
      </c>
      <c r="F9" s="65" t="s">
        <v>56</v>
      </c>
      <c r="G9" s="65" t="s">
        <v>57</v>
      </c>
      <c r="H9" s="65" t="s">
        <v>58</v>
      </c>
      <c r="I9" s="66" t="s">
        <v>59</v>
      </c>
      <c r="J9" s="65" t="s">
        <v>60</v>
      </c>
      <c r="K9" s="65" t="s">
        <v>61</v>
      </c>
      <c r="L9" s="65" t="s">
        <v>62</v>
      </c>
      <c r="M9" s="66" t="s">
        <v>63</v>
      </c>
      <c r="N9" s="65" t="s">
        <v>64</v>
      </c>
      <c r="O9" s="65" t="s">
        <v>65</v>
      </c>
      <c r="P9" s="65" t="s">
        <v>66</v>
      </c>
      <c r="Q9" s="66" t="s">
        <v>67</v>
      </c>
      <c r="R9" s="65" t="s">
        <v>6</v>
      </c>
    </row>
    <row r="10" spans="1:19" x14ac:dyDescent="0.25">
      <c r="A10" s="243" t="s">
        <v>68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</row>
    <row r="11" spans="1:19" x14ac:dyDescent="0.25">
      <c r="A11" s="76" t="s">
        <v>47</v>
      </c>
      <c r="B11" s="117">
        <f>'PPMP FY 2023 Con''t'!J11+'PPMP FY 2023 Con''t'!J39+'PPMP FY 2023 Con''t'!J57+'PPMP FY 2023 Con''t'!J61+'PPMP FY 2023 Con''t'!J64+'PPMP FY 2023 Con''t'!J67</f>
        <v>6</v>
      </c>
      <c r="C11" s="68"/>
      <c r="D11" s="68"/>
      <c r="E11" s="119">
        <f>SUM(B11:D11)</f>
        <v>6</v>
      </c>
      <c r="F11" s="117"/>
      <c r="G11" s="68"/>
      <c r="H11" s="68"/>
      <c r="I11" s="119"/>
      <c r="J11" s="68"/>
      <c r="K11" s="68"/>
      <c r="L11" s="68"/>
      <c r="M11" s="133"/>
      <c r="N11" s="68"/>
      <c r="O11" s="68"/>
      <c r="P11" s="68"/>
      <c r="Q11" s="133"/>
      <c r="R11" s="120">
        <f>E11+I11+M11+Q11</f>
        <v>6</v>
      </c>
    </row>
    <row r="12" spans="1:19" x14ac:dyDescent="0.25">
      <c r="A12" s="69" t="s">
        <v>6</v>
      </c>
      <c r="B12" s="224"/>
      <c r="C12" s="118"/>
      <c r="D12" s="118"/>
      <c r="E12" s="119">
        <f>E11</f>
        <v>6</v>
      </c>
      <c r="F12" s="120"/>
      <c r="G12" s="120"/>
      <c r="H12" s="120"/>
      <c r="I12" s="119"/>
      <c r="J12" s="120"/>
      <c r="K12" s="120"/>
      <c r="L12" s="120"/>
      <c r="M12" s="133"/>
      <c r="N12" s="120"/>
      <c r="O12" s="120"/>
      <c r="P12" s="120"/>
      <c r="Q12" s="119"/>
      <c r="R12" s="120">
        <f>E12+I12+M12+Q12</f>
        <v>6</v>
      </c>
    </row>
    <row r="13" spans="1:19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9" x14ac:dyDescent="0.25">
      <c r="A14" s="246" t="s">
        <v>69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19" ht="25.5" x14ac:dyDescent="0.25">
      <c r="A15" s="71" t="s">
        <v>70</v>
      </c>
      <c r="B15" s="72" t="s">
        <v>52</v>
      </c>
      <c r="C15" s="72" t="s">
        <v>53</v>
      </c>
      <c r="D15" s="72" t="s">
        <v>54</v>
      </c>
      <c r="E15" s="73" t="s">
        <v>55</v>
      </c>
      <c r="F15" s="72" t="s">
        <v>56</v>
      </c>
      <c r="G15" s="72" t="s">
        <v>57</v>
      </c>
      <c r="H15" s="72" t="s">
        <v>58</v>
      </c>
      <c r="I15" s="73" t="s">
        <v>59</v>
      </c>
      <c r="J15" s="72" t="s">
        <v>60</v>
      </c>
      <c r="K15" s="72" t="s">
        <v>61</v>
      </c>
      <c r="L15" s="72" t="s">
        <v>62</v>
      </c>
      <c r="M15" s="73" t="s">
        <v>63</v>
      </c>
      <c r="N15" s="72" t="s">
        <v>64</v>
      </c>
      <c r="O15" s="72" t="s">
        <v>65</v>
      </c>
      <c r="P15" s="72" t="s">
        <v>66</v>
      </c>
      <c r="Q15" s="73" t="s">
        <v>67</v>
      </c>
      <c r="R15" s="222" t="s">
        <v>6</v>
      </c>
    </row>
    <row r="16" spans="1:19" x14ac:dyDescent="0.25">
      <c r="A16" s="76" t="s">
        <v>47</v>
      </c>
      <c r="B16" s="125">
        <f>'PPMP FY 2023 Con''t'!H11+'PPMP FY 2023 Con''t'!H39+'PPMP FY 2023 Con''t'!H57+'PPMP FY 2023 Con''t'!H61+'PPMP FY 2023 Con''t'!H64+'PPMP FY 2023 Con''t'!H67</f>
        <v>228347299.97999999</v>
      </c>
      <c r="C16" s="130"/>
      <c r="D16" s="128"/>
      <c r="E16" s="127">
        <f>SUM(B16:D16)</f>
        <v>228347299.97999999</v>
      </c>
      <c r="F16" s="124"/>
      <c r="G16" s="128"/>
      <c r="H16" s="128"/>
      <c r="I16" s="131"/>
      <c r="J16" s="128"/>
      <c r="K16" s="128"/>
      <c r="L16" s="128"/>
      <c r="M16" s="131">
        <f>SUM(J16:L16)</f>
        <v>0</v>
      </c>
      <c r="N16" s="128"/>
      <c r="O16" s="128"/>
      <c r="P16" s="128"/>
      <c r="Q16" s="132">
        <f>SUM(N16:P16)</f>
        <v>0</v>
      </c>
      <c r="R16" s="223">
        <f>Q16+M16+I16+E16</f>
        <v>228347299.97999999</v>
      </c>
      <c r="S16" s="75"/>
    </row>
    <row r="17" spans="1:20" x14ac:dyDescent="0.25">
      <c r="A17" s="79" t="s">
        <v>6</v>
      </c>
      <c r="B17" s="224"/>
      <c r="C17" s="126"/>
      <c r="D17" s="126"/>
      <c r="E17" s="127">
        <f>E16</f>
        <v>228347299.97999999</v>
      </c>
      <c r="F17" s="126"/>
      <c r="G17" s="126"/>
      <c r="H17" s="126"/>
      <c r="I17" s="131"/>
      <c r="J17" s="126"/>
      <c r="K17" s="126"/>
      <c r="L17" s="126"/>
      <c r="M17" s="127"/>
      <c r="N17" s="126"/>
      <c r="O17" s="124"/>
      <c r="P17" s="124"/>
      <c r="Q17" s="132">
        <f>SUM(Q16:Q16)</f>
        <v>0</v>
      </c>
      <c r="R17" s="223">
        <f>Q17+M17+I17+E17</f>
        <v>228347299.97999999</v>
      </c>
      <c r="S17" s="75"/>
    </row>
    <row r="18" spans="1:20" x14ac:dyDescent="0.25">
      <c r="A18" s="80"/>
      <c r="B18" s="80"/>
      <c r="C18" s="80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78"/>
    </row>
    <row r="19" spans="1:20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35"/>
      <c r="R19" s="85"/>
      <c r="S19" s="35"/>
      <c r="T19" s="78"/>
    </row>
    <row r="20" spans="1:20" x14ac:dyDescent="0.25">
      <c r="A20" s="83"/>
      <c r="B20" s="83"/>
      <c r="C20" s="83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3"/>
      <c r="Q20" s="86"/>
      <c r="R20" s="86"/>
    </row>
    <row r="21" spans="1:20" x14ac:dyDescent="0.25">
      <c r="A21" s="83"/>
      <c r="B21" s="83"/>
      <c r="C21" s="86"/>
      <c r="D21" s="88"/>
      <c r="E21" s="86"/>
      <c r="F21" s="88"/>
      <c r="G21" s="83"/>
      <c r="H21" s="87"/>
      <c r="I21" s="87"/>
      <c r="J21" s="87"/>
      <c r="K21" s="83"/>
      <c r="L21" s="86"/>
      <c r="M21" s="83"/>
      <c r="N21" s="83"/>
      <c r="O21" s="83"/>
      <c r="P21" s="83"/>
      <c r="Q21" s="83"/>
      <c r="R21" s="86"/>
      <c r="S21" s="89"/>
    </row>
    <row r="22" spans="1:20" x14ac:dyDescent="0.25">
      <c r="A22" s="83"/>
      <c r="B22" s="83"/>
      <c r="C22" s="83"/>
      <c r="D22" s="90"/>
      <c r="E22" s="86"/>
      <c r="F22" s="91"/>
      <c r="G22" s="84"/>
      <c r="H22" s="84"/>
      <c r="I22" s="84"/>
      <c r="J22" s="83"/>
      <c r="K22" s="83"/>
      <c r="L22" s="83"/>
      <c r="M22" s="83"/>
      <c r="N22" s="83"/>
      <c r="O22" s="83"/>
      <c r="P22" s="83"/>
      <c r="Q22" s="83"/>
      <c r="R22" s="92"/>
    </row>
    <row r="23" spans="1:20" x14ac:dyDescent="0.25">
      <c r="A23" s="83"/>
      <c r="B23" s="83"/>
      <c r="C23" s="83"/>
      <c r="D23" s="83"/>
      <c r="E23" s="83"/>
      <c r="F23" s="91"/>
      <c r="G23" s="84"/>
      <c r="H23" s="84"/>
      <c r="I23" s="84"/>
      <c r="J23" s="83"/>
      <c r="K23" s="83"/>
      <c r="L23" s="83"/>
      <c r="M23" s="83"/>
      <c r="N23" s="83"/>
      <c r="O23" s="83"/>
      <c r="P23" s="83"/>
      <c r="Q23" s="83"/>
      <c r="R23" s="90"/>
    </row>
    <row r="24" spans="1:20" x14ac:dyDescent="0.25">
      <c r="A24" s="83"/>
      <c r="B24" s="83"/>
      <c r="C24" s="83"/>
      <c r="D24" s="83"/>
      <c r="E24" s="86"/>
      <c r="F24" s="91"/>
      <c r="G24" s="84"/>
      <c r="H24" s="84"/>
      <c r="I24" s="84"/>
      <c r="J24" s="83"/>
      <c r="K24" s="83"/>
      <c r="L24" s="83"/>
      <c r="M24" s="83"/>
      <c r="N24" s="83"/>
      <c r="O24" s="83"/>
      <c r="P24" s="83"/>
      <c r="Q24" s="83"/>
      <c r="R24" s="83"/>
    </row>
    <row r="25" spans="1:20" x14ac:dyDescent="0.25">
      <c r="A25" s="83"/>
      <c r="B25" s="83"/>
      <c r="C25" s="83"/>
      <c r="D25" s="83"/>
      <c r="E25" s="83"/>
      <c r="F25" s="91"/>
      <c r="G25" s="84"/>
      <c r="H25" s="84"/>
      <c r="I25" s="84"/>
      <c r="J25" s="83"/>
      <c r="K25" s="83"/>
      <c r="L25" s="83"/>
      <c r="M25" s="83"/>
      <c r="N25" s="83"/>
      <c r="O25" s="83"/>
      <c r="P25" s="83"/>
      <c r="Q25" s="83"/>
      <c r="R25" s="90"/>
    </row>
    <row r="26" spans="1:20" x14ac:dyDescent="0.25">
      <c r="A26" s="83"/>
      <c r="B26" s="83"/>
      <c r="C26" s="83"/>
      <c r="D26" s="83"/>
      <c r="E26" s="83"/>
      <c r="F26" s="91"/>
      <c r="G26" s="84"/>
      <c r="H26" s="84"/>
      <c r="I26" s="84"/>
      <c r="J26" s="83"/>
      <c r="K26" s="83"/>
      <c r="L26" s="83"/>
      <c r="M26" s="83"/>
      <c r="N26" s="83"/>
      <c r="O26" s="83"/>
      <c r="P26" s="83"/>
      <c r="Q26" s="83"/>
      <c r="R26" s="83"/>
    </row>
    <row r="27" spans="1:20" x14ac:dyDescent="0.25">
      <c r="A27" s="83"/>
      <c r="B27" s="83"/>
      <c r="C27" s="83"/>
      <c r="D27" s="83"/>
      <c r="E27" s="83"/>
      <c r="F27" s="91"/>
      <c r="G27" s="84"/>
      <c r="H27" s="84"/>
      <c r="I27" s="84"/>
      <c r="J27" s="83"/>
      <c r="K27" s="83"/>
      <c r="L27" s="83"/>
      <c r="M27" s="83"/>
      <c r="N27" s="83"/>
      <c r="O27" s="83"/>
      <c r="P27" s="83"/>
      <c r="Q27" s="83"/>
      <c r="R27" s="83"/>
    </row>
    <row r="28" spans="1:20" x14ac:dyDescent="0.25">
      <c r="F28" s="91"/>
      <c r="G28" s="84"/>
      <c r="H28" s="84"/>
      <c r="I28" s="84"/>
    </row>
    <row r="29" spans="1:20" s="75" customFormat="1" x14ac:dyDescent="0.25">
      <c r="B29" s="93"/>
      <c r="C29" s="93"/>
      <c r="D29" s="93"/>
      <c r="E29" s="94"/>
      <c r="F29" s="95"/>
      <c r="G29" s="96"/>
      <c r="H29" s="96"/>
      <c r="I29" s="97"/>
      <c r="J29" s="93"/>
      <c r="K29" s="93"/>
      <c r="L29" s="93"/>
      <c r="M29" s="94"/>
      <c r="N29" s="93"/>
      <c r="O29" s="93"/>
      <c r="P29" s="93"/>
      <c r="Q29" s="98"/>
      <c r="R29" s="98"/>
      <c r="S29" s="98"/>
    </row>
    <row r="30" spans="1:20" x14ac:dyDescent="0.25">
      <c r="A30" s="99"/>
      <c r="B30" s="100"/>
      <c r="C30" s="101"/>
      <c r="D30" s="101"/>
      <c r="E30" s="102"/>
      <c r="F30" s="103"/>
      <c r="G30" s="103"/>
      <c r="H30" s="103"/>
      <c r="I30" s="104"/>
      <c r="J30" s="101"/>
      <c r="K30" s="101"/>
      <c r="L30" s="101"/>
      <c r="M30" s="102"/>
      <c r="N30" s="101"/>
      <c r="O30" s="101"/>
      <c r="P30" s="105"/>
      <c r="S30" s="89"/>
    </row>
    <row r="31" spans="1:20" x14ac:dyDescent="0.25">
      <c r="A31" s="99"/>
      <c r="B31" s="100"/>
      <c r="C31" s="101"/>
      <c r="D31" s="101"/>
      <c r="E31" s="102"/>
      <c r="F31" s="101"/>
      <c r="G31" s="101"/>
      <c r="H31" s="101"/>
      <c r="I31" s="102"/>
      <c r="J31" s="102"/>
      <c r="K31" s="101"/>
      <c r="L31" s="101"/>
      <c r="M31" s="102"/>
      <c r="N31" s="101"/>
      <c r="O31" s="101"/>
      <c r="P31" s="105"/>
    </row>
    <row r="32" spans="1:20" x14ac:dyDescent="0.25">
      <c r="A32" s="99"/>
      <c r="B32" s="100"/>
      <c r="C32" s="101"/>
      <c r="D32" s="101"/>
      <c r="E32" s="102"/>
      <c r="F32" s="101"/>
      <c r="G32" s="101"/>
      <c r="H32" s="101"/>
      <c r="I32" s="102"/>
      <c r="J32" s="101"/>
      <c r="K32" s="101"/>
      <c r="L32" s="101"/>
      <c r="M32" s="102"/>
      <c r="N32" s="101"/>
      <c r="O32" s="101"/>
      <c r="P32" s="105"/>
    </row>
    <row r="33" spans="2:16" x14ac:dyDescent="0.25">
      <c r="B33" s="106"/>
      <c r="C33" s="105"/>
      <c r="D33" s="101"/>
      <c r="E33" s="102"/>
      <c r="F33" s="105"/>
      <c r="G33" s="101"/>
      <c r="H33" s="101"/>
      <c r="I33" s="102"/>
      <c r="J33" s="101"/>
      <c r="K33" s="105"/>
      <c r="L33" s="101"/>
      <c r="M33" s="102"/>
      <c r="N33" s="101"/>
      <c r="O33" s="101"/>
      <c r="P33" s="105"/>
    </row>
    <row r="34" spans="2:16" x14ac:dyDescent="0.25">
      <c r="B34" s="105"/>
      <c r="C34" s="105"/>
      <c r="D34" s="101"/>
      <c r="E34" s="102"/>
      <c r="F34" s="105"/>
      <c r="G34" s="101"/>
      <c r="H34" s="101"/>
      <c r="I34" s="102"/>
      <c r="J34" s="101"/>
      <c r="K34" s="105"/>
      <c r="L34" s="101"/>
      <c r="M34" s="102"/>
      <c r="N34" s="105"/>
      <c r="O34" s="101"/>
      <c r="P34" s="105"/>
    </row>
    <row r="35" spans="2:16" x14ac:dyDescent="0.25">
      <c r="B35" s="105"/>
      <c r="C35" s="105"/>
      <c r="D35" s="101"/>
      <c r="E35" s="102"/>
      <c r="F35" s="105"/>
      <c r="G35" s="105"/>
      <c r="H35" s="101"/>
      <c r="I35" s="102"/>
      <c r="J35" s="101"/>
      <c r="K35" s="105"/>
      <c r="L35" s="101"/>
      <c r="M35" s="102"/>
      <c r="N35" s="105"/>
      <c r="O35" s="101"/>
      <c r="P35" s="105"/>
    </row>
    <row r="36" spans="2:16" x14ac:dyDescent="0.25">
      <c r="B36" s="105"/>
      <c r="C36" s="105"/>
      <c r="D36" s="101"/>
      <c r="E36" s="102"/>
      <c r="F36" s="105"/>
      <c r="G36" s="105"/>
      <c r="H36" s="101"/>
      <c r="I36" s="102"/>
      <c r="J36" s="105"/>
      <c r="K36" s="105"/>
      <c r="L36" s="101"/>
      <c r="M36" s="102"/>
      <c r="N36" s="105"/>
      <c r="O36" s="101"/>
      <c r="P36" s="105"/>
    </row>
  </sheetData>
  <mergeCells count="11">
    <mergeCell ref="A7:I7"/>
    <mergeCell ref="J7:R7"/>
    <mergeCell ref="A8:R8"/>
    <mergeCell ref="A10:R10"/>
    <mergeCell ref="A14:R14"/>
    <mergeCell ref="A6:R6"/>
    <mergeCell ref="A1:R1"/>
    <mergeCell ref="A2:R2"/>
    <mergeCell ref="A3:R3"/>
    <mergeCell ref="A4:R4"/>
    <mergeCell ref="A5:R5"/>
  </mergeCells>
  <printOptions horizontalCentered="1"/>
  <pageMargins left="0.38" right="0.12" top="0.75" bottom="0.75" header="0.3" footer="0.3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APP</vt:lpstr>
      <vt:lpstr>PPMP</vt:lpstr>
      <vt:lpstr>SPI</vt:lpstr>
      <vt:lpstr>APP FY 2023 Con't</vt:lpstr>
      <vt:lpstr>PPMP FY 2023 Con't</vt:lpstr>
      <vt:lpstr>SPI FY 2023 Con't</vt:lpstr>
      <vt:lpstr>APP!Print_Area</vt:lpstr>
      <vt:lpstr>'APP FY 2023 Con''t'!Print_Area</vt:lpstr>
      <vt:lpstr>PPMP!Print_Area</vt:lpstr>
      <vt:lpstr>'PPMP FY 2023 Con''t'!Print_Area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077</dc:creator>
  <cp:lastModifiedBy>SSg Gerardo P. Meneses</cp:lastModifiedBy>
  <cp:lastPrinted>2024-01-08T01:11:46Z</cp:lastPrinted>
  <dcterms:created xsi:type="dcterms:W3CDTF">2021-04-09T00:49:08Z</dcterms:created>
  <dcterms:modified xsi:type="dcterms:W3CDTF">2024-01-19T03:37:34Z</dcterms:modified>
</cp:coreProperties>
</file>