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635851BC-1BC6-4DCB-B215-FAF95FDC2A3D}" xr6:coauthVersionLast="47" xr6:coauthVersionMax="47" xr10:uidLastSave="{00000000-0000-0000-0000-000000000000}"/>
  <bookViews>
    <workbookView xWindow="-120" yWindow="-120" windowWidth="29040" windowHeight="15720" activeTab="1" xr2:uid="{36304068-A4F5-4AA2-AB4F-4B13CE7005D8}"/>
  </bookViews>
  <sheets>
    <sheet name="2024-IAPP" sheetId="53" r:id="rId1"/>
    <sheet name="2024-IPPMP" sheetId="54" r:id="rId2"/>
  </sheets>
  <definedNames>
    <definedName name="_2L_Capacity_Enhancement_Support">#REF!</definedName>
    <definedName name="_xlnm._FilterDatabase" localSheetId="0" hidden="1">'2024-IAPP'!$A$10:$L$36</definedName>
    <definedName name="_xlnm._FilterDatabase" localSheetId="1" hidden="1">'2024-IPPMP'!$A$10:$N$157</definedName>
    <definedName name="AGP_Recognition">#REF!</definedName>
    <definedName name="AGP_Validation">#REF!</definedName>
    <definedName name="Army_Governance_Forum">#REF!</definedName>
    <definedName name="ASMC_Meetings">#REF!</definedName>
    <definedName name="ATR_Cascading">#REF!</definedName>
    <definedName name="ATR_Learning_Session">#REF!</definedName>
    <definedName name="Attendance_to_International_Strategy_Management_Training">#REF!</definedName>
    <definedName name="GSM_Family_Conference">#REF!</definedName>
    <definedName name="GSMO_Audit">#REF!</definedName>
    <definedName name="I_Perform_Training_Workshop">#REF!</definedName>
    <definedName name="MSAB_Regular_Meeting">#REF!</definedName>
    <definedName name="Multi_Sector_Advisory_Board__Board__Summit">#REF!</definedName>
    <definedName name="PA_Risk_Management_Review">#REF!</definedName>
    <definedName name="Participation_in_Local_Strategy_Management_Seminar">#REF!</definedName>
    <definedName name="_xlnm.Print_Area" localSheetId="0">'2024-IAPP'!$A$1:$O$44</definedName>
    <definedName name="_xlnm.Print_Area" localSheetId="1">'2024-IPPMP'!$A$1:$U$165</definedName>
    <definedName name="Programs_Review">#REF!</definedName>
    <definedName name="Publication_of_Army_Journal">#REF!</definedName>
    <definedName name="Publication_of_Juan_Army_Newsletter">#REF!</definedName>
    <definedName name="STRATCOM_Plan_Implementation">#REF!</definedName>
    <definedName name="Strategy_Management_Training">#REF!</definedName>
    <definedName name="Strategy_Revie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54" l="1"/>
  <c r="D126" i="54" l="1"/>
  <c r="D55" i="54"/>
  <c r="H149" i="54"/>
  <c r="H150" i="54"/>
  <c r="H151" i="54"/>
  <c r="H152" i="54"/>
  <c r="H153" i="54"/>
  <c r="H154" i="54"/>
  <c r="H155" i="54"/>
  <c r="H156" i="54"/>
  <c r="H145" i="54" l="1"/>
  <c r="H144" i="54"/>
  <c r="H146" i="54"/>
  <c r="H147" i="54"/>
  <c r="H143" i="54"/>
  <c r="H142" i="54"/>
  <c r="H141" i="54"/>
  <c r="H138" i="54"/>
  <c r="H139" i="54"/>
  <c r="H137" i="54"/>
  <c r="H136" i="54"/>
  <c r="H135" i="54"/>
  <c r="H133" i="54"/>
  <c r="H132" i="54"/>
  <c r="H131" i="54"/>
  <c r="H130" i="54"/>
  <c r="H129" i="54"/>
  <c r="H128" i="54"/>
  <c r="H127" i="54"/>
  <c r="H126" i="54"/>
  <c r="H115" i="54"/>
  <c r="H114" i="54"/>
  <c r="H113" i="54"/>
  <c r="H112" i="54"/>
  <c r="H111" i="54"/>
  <c r="H110" i="54"/>
  <c r="H124" i="54"/>
  <c r="H123" i="54"/>
  <c r="H122" i="54"/>
  <c r="H121" i="54"/>
  <c r="H120" i="54"/>
  <c r="H119" i="54"/>
  <c r="H118" i="54"/>
  <c r="H117" i="54"/>
  <c r="H108" i="54"/>
  <c r="H107" i="54"/>
  <c r="H106" i="54"/>
  <c r="H105" i="54"/>
  <c r="H104" i="54"/>
  <c r="H103" i="54"/>
  <c r="H102" i="54"/>
  <c r="H101" i="54"/>
  <c r="H99" i="54"/>
  <c r="H98" i="54"/>
  <c r="H97" i="54"/>
  <c r="H96" i="54"/>
  <c r="H95" i="54"/>
  <c r="H93" i="54"/>
  <c r="H92" i="54"/>
  <c r="H91" i="54"/>
  <c r="H90" i="54"/>
  <c r="H89" i="54"/>
  <c r="H88" i="54"/>
  <c r="H87" i="54"/>
  <c r="H86" i="54"/>
  <c r="H84" i="54"/>
  <c r="H83" i="54"/>
  <c r="H82" i="54"/>
  <c r="H77" i="54"/>
  <c r="H76" i="54" s="1"/>
  <c r="H79" i="54"/>
  <c r="H78" i="54" s="1"/>
  <c r="H74" i="54"/>
  <c r="H73" i="54"/>
  <c r="H72" i="54"/>
  <c r="H71" i="54"/>
  <c r="H68" i="54"/>
  <c r="H67" i="54"/>
  <c r="H66" i="54"/>
  <c r="H65" i="54"/>
  <c r="H64" i="54"/>
  <c r="H62" i="54"/>
  <c r="H61" i="54"/>
  <c r="H60" i="54"/>
  <c r="H59" i="54"/>
  <c r="H58" i="54"/>
  <c r="H57" i="54"/>
  <c r="H56" i="54"/>
  <c r="H55" i="54"/>
  <c r="H53" i="54"/>
  <c r="H52" i="54" s="1"/>
  <c r="H51" i="54"/>
  <c r="H50" i="54"/>
  <c r="H49" i="54"/>
  <c r="H48" i="54"/>
  <c r="H47" i="54"/>
  <c r="H46" i="54"/>
  <c r="H42" i="54"/>
  <c r="H43" i="54"/>
  <c r="H44" i="54"/>
  <c r="H39" i="54"/>
  <c r="H41" i="54"/>
  <c r="H38" i="54"/>
  <c r="H40" i="54"/>
  <c r="H37" i="54"/>
  <c r="H35" i="54"/>
  <c r="H32" i="54"/>
  <c r="H33" i="54"/>
  <c r="H34" i="54"/>
  <c r="H31" i="54"/>
  <c r="H30" i="54"/>
  <c r="H26" i="54"/>
  <c r="H27" i="54"/>
  <c r="H28" i="54"/>
  <c r="H25" i="54"/>
  <c r="H24" i="54"/>
  <c r="H23" i="54"/>
  <c r="H22" i="54"/>
  <c r="H21" i="54"/>
  <c r="H19" i="54"/>
  <c r="H13" i="54"/>
  <c r="H14" i="54"/>
  <c r="H15" i="54"/>
  <c r="H16" i="54"/>
  <c r="H17" i="54"/>
  <c r="H18" i="54"/>
  <c r="M36" i="53"/>
  <c r="N36" i="53"/>
  <c r="L36" i="53"/>
  <c r="K36" i="53"/>
  <c r="H148" i="54" l="1"/>
  <c r="H140" i="54"/>
  <c r="H134" i="54"/>
  <c r="H125" i="54"/>
  <c r="H109" i="54"/>
  <c r="H116" i="54"/>
  <c r="H81" i="54"/>
  <c r="H100" i="54"/>
  <c r="H94" i="54"/>
  <c r="H85" i="54"/>
  <c r="H12" i="54"/>
  <c r="H20" i="54"/>
  <c r="H45" i="54"/>
  <c r="H63" i="54"/>
  <c r="H36" i="54"/>
  <c r="H29" i="54"/>
  <c r="H70" i="54"/>
  <c r="H54" i="54"/>
  <c r="H157" i="54" l="1"/>
</calcChain>
</file>

<file path=xl/sharedStrings.xml><?xml version="1.0" encoding="utf-8"?>
<sst xmlns="http://schemas.openxmlformats.org/spreadsheetml/2006/main" count="502" uniqueCount="193">
  <si>
    <t>AGSMO</t>
  </si>
  <si>
    <t>Attendance to International Strategy Management Training</t>
  </si>
  <si>
    <t>ATR Cascading</t>
  </si>
  <si>
    <t>GSM Family Conference</t>
  </si>
  <si>
    <t>Participation in Local Strategy Management Seminar</t>
  </si>
  <si>
    <t>Strategy Management Training</t>
  </si>
  <si>
    <t>ASMC Meetings</t>
  </si>
  <si>
    <t>ATR Learning Session</t>
  </si>
  <si>
    <t>AGP Recognition</t>
  </si>
  <si>
    <t>AGP Validation</t>
  </si>
  <si>
    <t>Strategy Review</t>
  </si>
  <si>
    <t>Programs Review</t>
  </si>
  <si>
    <t>PA Risk Management Review</t>
  </si>
  <si>
    <t>I-Perform Training Workshop</t>
  </si>
  <si>
    <t>STRATCOM Plan Implementation</t>
  </si>
  <si>
    <t>MSAB Regular Meeting</t>
  </si>
  <si>
    <t>Army Governance Forum</t>
  </si>
  <si>
    <t>Publication of Army Journal</t>
  </si>
  <si>
    <t>Publication of Juan Army Newsletter</t>
  </si>
  <si>
    <t>Object Code</t>
  </si>
  <si>
    <t>Negotiated 53.9</t>
  </si>
  <si>
    <t>Procurement Method</t>
  </si>
  <si>
    <t>Line Item Nr</t>
  </si>
  <si>
    <t>Procurement Program/Project (PAP)</t>
  </si>
  <si>
    <t>End User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</si>
  <si>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</si>
  <si>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</si>
  <si>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</si>
  <si>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</si>
  <si>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</si>
  <si>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</si>
  <si>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</si>
  <si>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</si>
  <si>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</si>
  <si>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</si>
  <si>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</si>
  <si>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</si>
  <si>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</si>
  <si>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5-02-02-010-02</t>
  </si>
  <si>
    <t>Training Expenses</t>
  </si>
  <si>
    <t>2L Capacity Enhancement Support</t>
  </si>
  <si>
    <t>HPA</t>
  </si>
  <si>
    <t>Procurement Requirements for CY 2024</t>
  </si>
  <si>
    <t>H E A D Q U A R T E R S</t>
  </si>
  <si>
    <t>P H I L I P P I N E   A R M Y</t>
  </si>
  <si>
    <t>INDICATIVE ANNUAL PROCUREMENT PLAN (IAPP) FY 2024</t>
  </si>
  <si>
    <t>ED USER:</t>
  </si>
  <si>
    <t>Fort Bonifacio, Taguig City</t>
  </si>
  <si>
    <t>DATE:</t>
  </si>
  <si>
    <t>ARMY GOVERNANCE AND STRATEGY MANAGEMENT OFFICE (AGSMO)</t>
  </si>
  <si>
    <t>5-02-03-990-00</t>
  </si>
  <si>
    <t>Other Supplies and Materials Expenses</t>
  </si>
  <si>
    <t>Printing and Publication Expenses</t>
  </si>
  <si>
    <t>5-02-99-020-00</t>
  </si>
  <si>
    <t>Representation Expenses</t>
  </si>
  <si>
    <t>5-02-99-030-00</t>
  </si>
  <si>
    <t>Multi Sector Advisory Board (MSAB) Summit</t>
  </si>
  <si>
    <t>TOTAL</t>
  </si>
  <si>
    <t>Prepared By:</t>
  </si>
  <si>
    <t>Recommended By:</t>
  </si>
  <si>
    <t>Approved By;</t>
  </si>
  <si>
    <t>RODRIGO P MAGALLANES</t>
  </si>
  <si>
    <t>Chief AGSMO</t>
  </si>
  <si>
    <t>COL         MNSA (MI)        PA</t>
  </si>
  <si>
    <t>ROMEO S BRAWNER JR</t>
  </si>
  <si>
    <t>Commanding General, PA</t>
  </si>
  <si>
    <t>Lieutenant General         PA</t>
  </si>
  <si>
    <t>2024-General Appropriations Act</t>
  </si>
  <si>
    <t>L/Nr</t>
  </si>
  <si>
    <t>UACS</t>
  </si>
  <si>
    <t>General Description</t>
  </si>
  <si>
    <t>Qty</t>
  </si>
  <si>
    <t>Unit</t>
  </si>
  <si>
    <t>U/P</t>
  </si>
  <si>
    <t>Qty/ Size</t>
  </si>
  <si>
    <t>INDICATIVE PROJECT PROCUREMENT MANAGEMENT PLAN (IPPMP) CY 2024</t>
  </si>
  <si>
    <t>Estimated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</si>
  <si>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</si>
  <si>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</si>
  <si>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</si>
  <si>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</si>
  <si>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</si>
  <si>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</si>
  <si>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</si>
  <si>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</si>
  <si>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</si>
  <si>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</si>
  <si>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</si>
  <si>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</si>
  <si>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Procurement Schedule</t>
  </si>
  <si>
    <t>Registration Fee</t>
  </si>
  <si>
    <t>AM Snacks</t>
  </si>
  <si>
    <t>Lunch</t>
  </si>
  <si>
    <t>pax</t>
  </si>
  <si>
    <t>set</t>
  </si>
  <si>
    <t>Honoraria to Lecturers</t>
  </si>
  <si>
    <t>Honoraria to Lecturers (5 pax x 4 sessions)</t>
  </si>
  <si>
    <t>Venue Rentals</t>
  </si>
  <si>
    <t>Token for Guest Speaker</t>
  </si>
  <si>
    <t>Handouts/ Training Kit (108pax x 4 sessions)</t>
  </si>
  <si>
    <t>Handouts/ Training Kit</t>
  </si>
  <si>
    <t>room</t>
  </si>
  <si>
    <t>AM Snacks (108pax x 2days)</t>
  </si>
  <si>
    <t>Handouts/ Training Kit (108pax x 2 sessions)</t>
  </si>
  <si>
    <t>Lunch  (108pax x 2days)</t>
  </si>
  <si>
    <t>acct</t>
  </si>
  <si>
    <t>Zoom Application Subscription (Annual)</t>
  </si>
  <si>
    <t>Broadband Prepaid WIFI</t>
  </si>
  <si>
    <t>Broadband Prepaid Card</t>
  </si>
  <si>
    <t>pcs</t>
  </si>
  <si>
    <t>Zoom Application Subscription (4 accnts x 3 months)</t>
  </si>
  <si>
    <t>2L GSM Capacity-Building</t>
  </si>
  <si>
    <t>Token for Host PAMU Commander/ HPA Chief of Office</t>
  </si>
  <si>
    <t>Handouts/ Training Kit (15pax x (12 PAMU + 12 HPA Office)</t>
  </si>
  <si>
    <t>Registration Fee
(Inclusive of 4D3N Accomodation, Conference Package, Program Fee, Professional Fees, Staff and Administrative Cost, Materials)</t>
  </si>
  <si>
    <t>PM Snacks (108pax x 2days)</t>
  </si>
  <si>
    <t>AM Snacks (108pax x 3days)</t>
  </si>
  <si>
    <t>Lunch (108pax x 3days)</t>
  </si>
  <si>
    <t>PM Snacks (108pax x 3days)</t>
  </si>
  <si>
    <t>Billeting (54 rooms x 2 days)</t>
  </si>
  <si>
    <t>Billeting (54 rooms x 3 days)</t>
  </si>
  <si>
    <t>Handouts/ Training Kit (2 session)</t>
  </si>
  <si>
    <t>AGP Trailblazer</t>
  </si>
  <si>
    <t>AGP Plaque</t>
  </si>
  <si>
    <t>AGP Medallion</t>
  </si>
  <si>
    <t>AGP Plaque (CGPA Nameplate only)</t>
  </si>
  <si>
    <t>Printing and Publication Services</t>
  </si>
  <si>
    <t>AM Snacks (35pax x 12days)</t>
  </si>
  <si>
    <t>Lunch (35pax x 12days)</t>
  </si>
  <si>
    <t>Meeting Supply and Materials (25 pax x 12 meetings)</t>
  </si>
  <si>
    <t>AM Snacks (35pax x 4days)</t>
  </si>
  <si>
    <t>Lunch (35pax x 4days)</t>
  </si>
  <si>
    <t>Billeting (17 rooms x 3 days x 4sessions)</t>
  </si>
  <si>
    <t>Venue Rentals (4sessions)</t>
  </si>
  <si>
    <t>Handouts/ Conference Package (4sessions)</t>
  </si>
  <si>
    <t>Token for Guest Speaker (4 sessions)</t>
  </si>
  <si>
    <t>Honoraria to Lecturers (3 pax x 4 sessions)</t>
  </si>
  <si>
    <t>Token for PAMU/Bde Commander/HPA Chief of Office</t>
  </si>
  <si>
    <t>Handouts/ Audit/Validation Package (50 x 20 Units/Offices)</t>
  </si>
  <si>
    <t>Venue Rentals (2sessions)</t>
  </si>
  <si>
    <t>Handouts/ Conference Package (2sessions)</t>
  </si>
  <si>
    <t>Token for Guest Speaker (2sessions)</t>
  </si>
  <si>
    <t>AM Snacks (65pax x 4days)</t>
  </si>
  <si>
    <t>Lunch (65pax x 4days)</t>
  </si>
  <si>
    <t>PM Snacks (65pax x 4days)</t>
  </si>
  <si>
    <t>Handouts/ Conference Package (65 pax x 4sessions)</t>
  </si>
  <si>
    <t>Token for MSAB members (50pax x 4sessions)</t>
  </si>
  <si>
    <t>Token for MSAB members</t>
  </si>
  <si>
    <t>Handouts/ Conference Package</t>
  </si>
  <si>
    <t>JOEWIBEL ANJILOU J ALBIS</t>
  </si>
  <si>
    <t>MAJ                                (FS) PA</t>
  </si>
  <si>
    <t>Budget Officer, AGSMO</t>
  </si>
  <si>
    <t>Handouts/ Conference Package (108pax x 2 session)</t>
  </si>
  <si>
    <t>MOISES M NAYVE JR</t>
  </si>
  <si>
    <t>Brigadier General     PA</t>
  </si>
  <si>
    <t>PA BAC 3 Chairperson</t>
  </si>
  <si>
    <t>AM Snacks (108pax x 16days)</t>
  </si>
  <si>
    <t>Lunch (108pax x 16days)</t>
  </si>
  <si>
    <t>PM Snacks (108pax x 16days)</t>
  </si>
  <si>
    <t>AM Snacks (108pax x 4days)</t>
  </si>
  <si>
    <t>Lunch (108pax x 4days)</t>
  </si>
  <si>
    <t>PM Snacks (108pax x 4days)</t>
  </si>
  <si>
    <t>Billeting (54 rooms x 4 days)</t>
  </si>
  <si>
    <t>AM Snacks (5pax x 80days)</t>
  </si>
  <si>
    <t>Lunch (5pax x 80days)</t>
  </si>
  <si>
    <t>PM Snacks (5pax x 80days)</t>
  </si>
  <si>
    <t>Billeting (7rms x 12 PAMU x 6days)</t>
  </si>
  <si>
    <t>AM Snacks (50pax x 5days x 4sessions)</t>
  </si>
  <si>
    <t>Lunch (50pax x 5days x 4sessions)</t>
  </si>
  <si>
    <t>PM Snacks (50pax x 5days x 4sessions)</t>
  </si>
  <si>
    <t>AM Snacks (50pax x 5days x 20 Units/Offices)</t>
  </si>
  <si>
    <t>Lunch (50pax x 5days x 20 Units/Offices)</t>
  </si>
  <si>
    <t>PM Snacks (50pax x 5days x 20 Units/Offices)</t>
  </si>
  <si>
    <t>Billeting (5 rooms x 5days x 20 Units/Offices)</t>
  </si>
  <si>
    <t>Billeting (17 rooms x 4 days x 4sessions)</t>
  </si>
  <si>
    <t>Honoraria to Lecturers (5pax x 4 sessions)</t>
  </si>
  <si>
    <t>Honoraria to Lecturers (2pax x 2 sessions)</t>
  </si>
  <si>
    <t>AM Snacks (50pax x 6days x 2sessions)</t>
  </si>
  <si>
    <t>Lunch (50pax x 6days x 2sessions)</t>
  </si>
  <si>
    <t>PM Snacks (50pax x 6days x 2sessions)</t>
  </si>
  <si>
    <t>Billeting (17 rooms x 4 days x 2sessions)</t>
  </si>
  <si>
    <t>AM Snacks (216pax x 3days)</t>
  </si>
  <si>
    <t>Lunch (216pax x 3days)</t>
  </si>
  <si>
    <t>PM Snacks (216pax x 3days)</t>
  </si>
  <si>
    <t>Billeting (55 rooms x 3 days)</t>
  </si>
  <si>
    <t>Honoraria to Lecturers (4 pax x 2 sessions)</t>
  </si>
  <si>
    <t>AM Snacks (216pax x 5days)</t>
  </si>
  <si>
    <t>Lunch (216pax x 5days)</t>
  </si>
  <si>
    <t>PM Snacks (216pax x 5days)</t>
  </si>
  <si>
    <t>Billeting (60 rooms x 4 days x 2 sessions)</t>
  </si>
  <si>
    <t>AM Snacks (18pax x (12 PAMU + 12 HPA Office) x 5days)</t>
  </si>
  <si>
    <t>Lunch (18pax x (12 PAMU + 12 HPA Office) x 5days)</t>
  </si>
  <si>
    <t>PM Snacks (18pax x (12 PAMU + 12 HPA Office) x 5days)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</si>
</sst>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 mmm\ yyyy"/>
    <numFmt numFmtId="165" formatCode="dd/mmmm/yyyy"/>
  </numFmts>
  <fonts count="9" x14ac:knownFonts="1">
    <font>
      <sz val="12"/>
      <color theme="1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8"/>
      <name val="Arial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B1"/>
        <bgColor indexed="64"/>
      </patternFill>
    </fill>
    <fill>
      <patternFill patternType="solid">
        <fgColor rgb="FFDAEDF4"/>
        <bgColor indexed="64"/>
      </patternFill>
    </fill>
    <fill>
      <patternFill patternType="solid">
        <fgColor rgb="FF78AB7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vertical="center" wrapText="1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4" fontId="4" fillId="0" borderId="0" xfId="2" applyNumberFormat="1" applyFont="1" applyAlignment="1" applyProtection="1">
      <alignment vertical="center" wrapText="1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vertical="center" wrapText="1"/>
      <protection hidden="1"/>
    </xf>
    <xf numFmtId="4" fontId="4" fillId="0" borderId="0" xfId="0" applyNumberFormat="1" applyFont="1" applyAlignment="1" applyProtection="1">
      <alignment horizontal="right" vertical="center" wrapText="1"/>
      <protection hidden="1"/>
    </xf>
    <xf numFmtId="3" fontId="4" fillId="0" borderId="0" xfId="1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 wrapText="1"/>
      <protection hidden="1"/>
    </xf>
    <xf numFmtId="3" fontId="4" fillId="0" borderId="0" xfId="0" applyNumberFormat="1" applyFont="1" applyAlignment="1" applyProtection="1">
      <alignment horizontal="center" vertical="center"/>
      <protection hidden="1"/>
    </xf>
    <xf numFmtId="3" fontId="4" fillId="0" borderId="0" xfId="1" applyNumberFormat="1" applyFont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  <xf numFmtId="3" fontId="4" fillId="0" borderId="3" xfId="0" applyNumberFormat="1" applyFont="1" applyBorder="1" applyAlignment="1" applyProtection="1">
      <alignment horizontal="center" vertical="center" wrapText="1"/>
      <protection hidden="1"/>
    </xf>
    <xf numFmtId="3" fontId="4" fillId="2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4" fontId="4" fillId="0" borderId="3" xfId="0" applyNumberFormat="1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165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2" borderId="3" xfId="1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4" fontId="5" fillId="2" borderId="3" xfId="0" applyNumberFormat="1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>
      <alignment horizontal="right" vertical="center" wrapText="1"/>
    </xf>
    <xf numFmtId="3" fontId="4" fillId="0" borderId="0" xfId="1" applyNumberFormat="1" applyFont="1" applyAlignment="1" applyProtection="1">
      <alignment horizontal="left" vertical="center"/>
      <protection hidden="1"/>
    </xf>
    <xf numFmtId="4" fontId="5" fillId="2" borderId="3" xfId="0" applyNumberFormat="1" applyFont="1" applyFill="1" applyBorder="1" applyAlignment="1" applyProtection="1">
      <alignment horizontal="center" vertical="center"/>
      <protection hidden="1"/>
    </xf>
    <xf numFmtId="4" fontId="4" fillId="0" borderId="3" xfId="0" applyNumberFormat="1" applyFont="1" applyBorder="1" applyAlignment="1" applyProtection="1">
      <alignment horizontal="center" vertical="center"/>
      <protection hidden="1"/>
    </xf>
    <xf numFmtId="17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>
      <alignment horizontal="center" wrapText="1"/>
    </xf>
    <xf numFmtId="3" fontId="4" fillId="0" borderId="3" xfId="1" applyNumberFormat="1" applyFont="1" applyBorder="1" applyAlignment="1" applyProtection="1">
      <alignment horizontal="right" vertical="center"/>
      <protection hidden="1"/>
    </xf>
    <xf numFmtId="3" fontId="4" fillId="0" borderId="3" xfId="0" applyNumberFormat="1" applyFont="1" applyBorder="1" applyAlignment="1" applyProtection="1">
      <alignment horizontal="right" vertical="center" wrapText="1"/>
      <protection hidden="1"/>
    </xf>
    <xf numFmtId="0" fontId="6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right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 applyProtection="1">
      <alignment vertical="center" wrapText="1"/>
      <protection hidden="1"/>
    </xf>
    <xf numFmtId="4" fontId="4" fillId="0" borderId="3" xfId="0" applyNumberFormat="1" applyFont="1" applyBorder="1" applyAlignment="1">
      <alignment horizontal="right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" xfId="0" applyNumberFormat="1" applyFont="1" applyBorder="1" applyAlignment="1" applyProtection="1">
      <alignment horizontal="center" vertical="center" wrapText="1"/>
      <protection hidden="1"/>
    </xf>
    <xf numFmtId="4" fontId="4" fillId="0" borderId="3" xfId="0" applyNumberFormat="1" applyFont="1" applyBorder="1" applyAlignment="1" applyProtection="1">
      <alignment horizontal="right" vertical="center" wrapText="1"/>
      <protection hidden="1"/>
    </xf>
    <xf numFmtId="3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5" fillId="3" borderId="3" xfId="0" applyNumberFormat="1" applyFont="1" applyFill="1" applyBorder="1" applyAlignment="1" applyProtection="1">
      <alignment vertical="center" wrapText="1"/>
      <protection hidden="1"/>
    </xf>
    <xf numFmtId="4" fontId="5" fillId="3" borderId="3" xfId="0" applyNumberFormat="1" applyFont="1" applyFill="1" applyBorder="1" applyAlignment="1" applyProtection="1">
      <alignment horizontal="right" vertical="center" wrapText="1"/>
      <protection hidden="1"/>
    </xf>
    <xf numFmtId="3" fontId="5" fillId="2" borderId="3" xfId="0" applyNumberFormat="1" applyFont="1" applyFill="1" applyBorder="1" applyAlignment="1" applyProtection="1">
      <alignment horizontal="center" vertical="center"/>
      <protection hidden="1"/>
    </xf>
    <xf numFmtId="3" fontId="5" fillId="3" borderId="3" xfId="0" applyNumberFormat="1" applyFont="1" applyFill="1" applyBorder="1" applyAlignment="1" applyProtection="1">
      <alignment horizontal="center" vertical="center"/>
      <protection hidden="1"/>
    </xf>
    <xf numFmtId="3" fontId="5" fillId="3" borderId="3" xfId="0" applyNumberFormat="1" applyFont="1" applyFill="1" applyBorder="1" applyAlignment="1" applyProtection="1">
      <alignment vertical="center"/>
      <protection hidden="1"/>
    </xf>
    <xf numFmtId="3" fontId="4" fillId="0" borderId="3" xfId="0" applyNumberFormat="1" applyFont="1" applyBorder="1" applyAlignment="1" applyProtection="1">
      <alignment horizontal="center" vertical="center"/>
      <protection hidden="1"/>
    </xf>
    <xf numFmtId="3" fontId="4" fillId="0" borderId="3" xfId="0" applyNumberFormat="1" applyFont="1" applyBorder="1" applyAlignment="1" applyProtection="1">
      <alignment vertical="center"/>
      <protection hidden="1"/>
    </xf>
    <xf numFmtId="43" fontId="4" fillId="0" borderId="3" xfId="3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2" applyNumberFormat="1" applyFont="1" applyAlignment="1" applyProtection="1">
      <alignment horizontal="center" vertical="center" wrapText="1"/>
      <protection hidden="1"/>
    </xf>
    <xf numFmtId="3" fontId="5" fillId="4" borderId="3" xfId="1" applyNumberFormat="1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/>
    <xf numFmtId="3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3" xfId="0" applyNumberFormat="1" applyFont="1" applyFill="1" applyBorder="1" applyAlignment="1">
      <alignment horizontal="right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  <protection hidden="1"/>
    </xf>
    <xf numFmtId="3" fontId="5" fillId="4" borderId="3" xfId="0" applyNumberFormat="1" applyFont="1" applyFill="1" applyBorder="1" applyAlignment="1" applyProtection="1">
      <alignment horizontal="center" vertical="center"/>
      <protection hidden="1"/>
    </xf>
    <xf numFmtId="3" fontId="5" fillId="4" borderId="3" xfId="0" applyNumberFormat="1" applyFont="1" applyFill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5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1" xr:uid="{4A1A4AC2-D158-463B-8DE2-278221BCF44C}"/>
    <cellStyle name="Normal 3" xfId="2" xr:uid="{EF1A3D79-AEED-4714-AB0B-C58F62694224}"/>
  </cellStyles>
  <dxfs count="0"/>
  <tableStyles count="0" defaultTableStyle="TableStyleMedium2" defaultPivotStyle="PivotStyleLight16"/>
  <colors>
    <mruColors>
      <color rgb="FF78AB78"/>
      <color rgb="FFDAEDF4"/>
      <color rgb="FFFFFFB1"/>
      <color rgb="FF00FF00"/>
      <color rgb="FF0000FF"/>
      <color rgb="FFFFFFFF"/>
      <color rgb="FFFF00FF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6064-CBBB-4C24-840B-5FB5543B160B}">
  <sheetPr>
    <pageSetUpPr fitToPage="1"/>
  </sheetPr>
  <dimension ref="A1:O44"/>
  <sheetViews>
    <sheetView view="pageBreakPreview" zoomScaleNormal="100" zoomScaleSheetLayoutView="100" workbookViewId="0">
      <selection activeCell="S17" sqref="S17"/>
    </sheetView>
  </sheetViews>
  <sheetFormatPr defaultColWidth="9.77734375" defaultRowHeight="12.75" x14ac:dyDescent="0.2"/>
  <cols>
    <col min="1" max="1" width="5" style="22" customWidth="1"/>
    <col min="2" max="2" width="10.77734375" style="3" customWidth="1"/>
    <col min="3" max="3" width="32.6640625" style="3" customWidth="1"/>
    <col min="4" max="4" width="5.77734375" style="3" bestFit="1" customWidth="1"/>
    <col min="5" max="5" width="13.33203125" style="3" customWidth="1"/>
    <col min="6" max="6" width="7" style="3" customWidth="1"/>
    <col min="7" max="8" width="7" style="4" customWidth="1"/>
    <col min="9" max="9" width="7" style="5" customWidth="1"/>
    <col min="10" max="10" width="19.88671875" style="2" bestFit="1" customWidth="1"/>
    <col min="11" max="14" width="9" style="2" customWidth="1"/>
    <col min="15" max="15" width="23.33203125" style="2" customWidth="1"/>
    <col min="16" max="16384" width="9.77734375" style="2"/>
  </cols>
  <sheetData>
    <row r="1" spans="1:15" x14ac:dyDescent="0.2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8" customFormat="1" x14ac:dyDescent="0.2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8" customFormat="1" x14ac:dyDescent="0.2">
      <c r="A4" s="18"/>
      <c r="B4" s="9"/>
      <c r="C4" s="9"/>
      <c r="D4" s="9"/>
      <c r="E4" s="9"/>
      <c r="F4" s="6"/>
      <c r="H4" s="7"/>
      <c r="I4" s="6"/>
      <c r="J4" s="6"/>
      <c r="K4" s="6"/>
    </row>
    <row r="5" spans="1:15" s="8" customFormat="1" x14ac:dyDescent="0.2">
      <c r="A5" s="22" t="s">
        <v>46</v>
      </c>
      <c r="B5" s="6"/>
      <c r="C5" s="36" t="s">
        <v>49</v>
      </c>
      <c r="D5" s="6"/>
      <c r="E5" s="6"/>
      <c r="F5" s="6"/>
      <c r="G5" s="7"/>
      <c r="H5" s="6"/>
      <c r="I5" s="6"/>
      <c r="N5" s="34" t="s">
        <v>48</v>
      </c>
      <c r="O5" s="35">
        <v>45118</v>
      </c>
    </row>
    <row r="6" spans="1:15" s="8" customFormat="1" x14ac:dyDescent="0.2">
      <c r="A6" s="89" t="s">
        <v>45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x14ac:dyDescent="0.2">
      <c r="A7" s="17"/>
      <c r="B7" s="10"/>
      <c r="C7" s="10"/>
      <c r="D7" s="10"/>
      <c r="E7" s="6"/>
      <c r="F7" s="6"/>
      <c r="G7" s="6"/>
      <c r="H7" s="6"/>
      <c r="I7" s="11"/>
      <c r="J7" s="11"/>
      <c r="K7" s="11"/>
    </row>
    <row r="8" spans="1:15" s="8" customFormat="1" x14ac:dyDescent="0.2">
      <c r="A8" s="92" t="s">
        <v>22</v>
      </c>
      <c r="B8" s="87" t="s">
        <v>19</v>
      </c>
      <c r="C8" s="87" t="s">
        <v>23</v>
      </c>
      <c r="D8" s="90" t="s">
        <v>24</v>
      </c>
      <c r="E8" s="90" t="s">
        <v>21</v>
      </c>
      <c r="F8" s="90" t="s">
        <v>25</v>
      </c>
      <c r="G8" s="91"/>
      <c r="H8" s="91"/>
      <c r="I8" s="91"/>
      <c r="J8" s="90" t="s">
        <v>26</v>
      </c>
      <c r="K8" s="90" t="s">
        <v>27</v>
      </c>
      <c r="L8" s="91"/>
      <c r="M8" s="91"/>
      <c r="N8" s="91"/>
      <c r="O8" s="24" t="s">
        <v>28</v>
      </c>
    </row>
    <row r="9" spans="1:15" s="8" customFormat="1" ht="25.5" x14ac:dyDescent="0.2">
      <c r="A9" s="92"/>
      <c r="B9" s="87"/>
      <c r="C9" s="87"/>
      <c r="D9" s="91"/>
      <c r="E9" s="91"/>
      <c r="F9" s="24" t="s">
        <v>29</v>
      </c>
      <c r="G9" s="24" t="s">
        <v>30</v>
      </c>
      <c r="H9" s="24" t="s">
        <v>31</v>
      </c>
      <c r="I9" s="24" t="s">
        <v>32</v>
      </c>
      <c r="J9" s="91"/>
      <c r="K9" s="24" t="s">
        <v>33</v>
      </c>
      <c r="L9" s="24" t="s">
        <v>34</v>
      </c>
      <c r="M9" s="24" t="s">
        <v>35</v>
      </c>
      <c r="N9" s="24" t="s">
        <v>36</v>
      </c>
      <c r="O9" s="24" t="s">
        <v>37</v>
      </c>
    </row>
    <row r="10" spans="1:15" s="19" customFormat="1" x14ac:dyDescent="0.2">
      <c r="A10" s="26">
        <v>1</v>
      </c>
      <c r="B10" s="27">
        <v>2</v>
      </c>
      <c r="C10" s="26">
        <v>3</v>
      </c>
      <c r="D10" s="27">
        <v>4</v>
      </c>
      <c r="E10" s="26">
        <v>5</v>
      </c>
      <c r="F10" s="27">
        <v>6</v>
      </c>
      <c r="G10" s="26">
        <v>7</v>
      </c>
      <c r="H10" s="27">
        <v>8</v>
      </c>
      <c r="I10" s="26">
        <v>9</v>
      </c>
      <c r="J10" s="27">
        <v>10</v>
      </c>
      <c r="K10" s="26">
        <v>11</v>
      </c>
      <c r="L10" s="27">
        <v>12</v>
      </c>
      <c r="M10" s="26">
        <v>13</v>
      </c>
      <c r="N10" s="27">
        <v>14</v>
      </c>
      <c r="O10" s="26">
        <v>15</v>
      </c>
    </row>
    <row r="11" spans="1:15" s="1" customFormat="1" x14ac:dyDescent="0.2">
      <c r="A11" s="37">
        <v>2</v>
      </c>
      <c r="B11" s="39" t="s">
        <v>38</v>
      </c>
      <c r="C11" s="38" t="s">
        <v>39</v>
      </c>
      <c r="D11" s="39" t="s">
        <v>41</v>
      </c>
      <c r="E11" s="42" t="s">
        <v>20</v>
      </c>
      <c r="F11" s="46"/>
      <c r="G11" s="39"/>
      <c r="H11" s="39"/>
      <c r="I11" s="44"/>
      <c r="J11" s="40" t="s">
        <v>67</v>
      </c>
      <c r="K11" s="40"/>
      <c r="L11" s="41"/>
      <c r="M11" s="41"/>
      <c r="N11" s="41"/>
      <c r="O11" s="41"/>
    </row>
    <row r="12" spans="1:15" x14ac:dyDescent="0.2">
      <c r="A12" s="26">
        <v>3</v>
      </c>
      <c r="B12" s="29"/>
      <c r="C12" s="29" t="s">
        <v>40</v>
      </c>
      <c r="D12" s="23" t="s">
        <v>0</v>
      </c>
      <c r="E12" s="29"/>
      <c r="F12" s="23"/>
      <c r="G12" s="23"/>
      <c r="H12" s="23"/>
      <c r="I12" s="45"/>
      <c r="J12" s="30"/>
      <c r="K12" s="30">
        <v>1500000</v>
      </c>
      <c r="L12" s="30">
        <v>1500000</v>
      </c>
      <c r="M12" s="30"/>
      <c r="N12" s="30"/>
      <c r="O12" s="31" t="s">
        <v>42</v>
      </c>
    </row>
    <row r="13" spans="1:15" x14ac:dyDescent="0.2">
      <c r="A13" s="26">
        <v>4</v>
      </c>
      <c r="B13" s="29"/>
      <c r="C13" s="29" t="s">
        <v>2</v>
      </c>
      <c r="D13" s="23" t="s">
        <v>0</v>
      </c>
      <c r="E13" s="29"/>
      <c r="F13" s="23"/>
      <c r="G13" s="23"/>
      <c r="H13" s="23"/>
      <c r="I13" s="45"/>
      <c r="J13" s="30"/>
      <c r="K13" s="30">
        <v>672899</v>
      </c>
      <c r="L13" s="30">
        <v>672899</v>
      </c>
      <c r="M13" s="30"/>
      <c r="N13" s="30"/>
      <c r="O13" s="31" t="s">
        <v>42</v>
      </c>
    </row>
    <row r="14" spans="1:15" x14ac:dyDescent="0.2">
      <c r="A14" s="26">
        <v>5</v>
      </c>
      <c r="B14" s="29"/>
      <c r="C14" s="29" t="s">
        <v>7</v>
      </c>
      <c r="D14" s="23" t="s">
        <v>0</v>
      </c>
      <c r="E14" s="29"/>
      <c r="F14" s="23"/>
      <c r="G14" s="23"/>
      <c r="H14" s="23"/>
      <c r="I14" s="45"/>
      <c r="J14" s="30"/>
      <c r="K14" s="30">
        <v>292000</v>
      </c>
      <c r="L14" s="30">
        <v>292000</v>
      </c>
      <c r="M14" s="30"/>
      <c r="N14" s="30"/>
      <c r="O14" s="31" t="s">
        <v>42</v>
      </c>
    </row>
    <row r="15" spans="1:15" x14ac:dyDescent="0.2">
      <c r="A15" s="26">
        <v>6</v>
      </c>
      <c r="B15" s="29"/>
      <c r="C15" s="29" t="s">
        <v>1</v>
      </c>
      <c r="D15" s="23" t="s">
        <v>0</v>
      </c>
      <c r="E15" s="29"/>
      <c r="F15" s="23"/>
      <c r="G15" s="23"/>
      <c r="H15" s="23"/>
      <c r="I15" s="45"/>
      <c r="J15" s="30"/>
      <c r="K15" s="30">
        <v>1000000</v>
      </c>
      <c r="L15" s="30">
        <v>1000000</v>
      </c>
      <c r="M15" s="30"/>
      <c r="N15" s="30"/>
      <c r="O15" s="31" t="s">
        <v>42</v>
      </c>
    </row>
    <row r="16" spans="1:15" x14ac:dyDescent="0.2">
      <c r="A16" s="26">
        <v>7</v>
      </c>
      <c r="B16" s="32"/>
      <c r="C16" s="29" t="s">
        <v>111</v>
      </c>
      <c r="D16" s="23" t="s">
        <v>0</v>
      </c>
      <c r="E16" s="29"/>
      <c r="F16" s="23"/>
      <c r="G16" s="23"/>
      <c r="H16" s="23"/>
      <c r="I16" s="45"/>
      <c r="J16" s="30"/>
      <c r="K16" s="30">
        <v>2758200</v>
      </c>
      <c r="L16" s="30">
        <v>2758200</v>
      </c>
      <c r="M16" s="30"/>
      <c r="N16" s="30"/>
      <c r="O16" s="31" t="s">
        <v>42</v>
      </c>
    </row>
    <row r="17" spans="1:15" x14ac:dyDescent="0.2">
      <c r="A17" s="26">
        <v>8</v>
      </c>
      <c r="B17" s="32"/>
      <c r="C17" s="29" t="s">
        <v>4</v>
      </c>
      <c r="D17" s="23" t="s">
        <v>0</v>
      </c>
      <c r="E17" s="29"/>
      <c r="F17" s="23"/>
      <c r="G17" s="23"/>
      <c r="H17" s="23"/>
      <c r="I17" s="45"/>
      <c r="J17" s="30"/>
      <c r="K17" s="30">
        <v>836060</v>
      </c>
      <c r="L17" s="30">
        <v>836060</v>
      </c>
      <c r="M17" s="30"/>
      <c r="N17" s="30"/>
      <c r="O17" s="31" t="s">
        <v>42</v>
      </c>
    </row>
    <row r="18" spans="1:15" x14ac:dyDescent="0.2">
      <c r="A18" s="26">
        <v>9</v>
      </c>
      <c r="B18" s="32"/>
      <c r="C18" s="29" t="s">
        <v>5</v>
      </c>
      <c r="D18" s="23" t="s">
        <v>0</v>
      </c>
      <c r="E18" s="29"/>
      <c r="F18" s="23"/>
      <c r="G18" s="23"/>
      <c r="H18" s="23"/>
      <c r="I18" s="45"/>
      <c r="J18" s="30"/>
      <c r="K18" s="30">
        <v>1000000</v>
      </c>
      <c r="L18" s="30">
        <v>1000000</v>
      </c>
      <c r="M18" s="30"/>
      <c r="N18" s="30"/>
      <c r="O18" s="31" t="s">
        <v>42</v>
      </c>
    </row>
    <row r="19" spans="1:15" x14ac:dyDescent="0.2">
      <c r="A19" s="26">
        <v>10</v>
      </c>
      <c r="B19" s="32"/>
      <c r="C19" s="29" t="s">
        <v>13</v>
      </c>
      <c r="D19" s="23" t="s">
        <v>0</v>
      </c>
      <c r="E19" s="29"/>
      <c r="F19" s="23"/>
      <c r="G19" s="23"/>
      <c r="H19" s="23"/>
      <c r="I19" s="45"/>
      <c r="J19" s="30"/>
      <c r="K19" s="30">
        <v>220000</v>
      </c>
      <c r="L19" s="30">
        <v>220000</v>
      </c>
      <c r="M19" s="30"/>
      <c r="N19" s="30"/>
      <c r="O19" s="31" t="s">
        <v>42</v>
      </c>
    </row>
    <row r="20" spans="1:15" x14ac:dyDescent="0.2">
      <c r="A20" s="28">
        <v>11</v>
      </c>
      <c r="B20" s="39" t="s">
        <v>50</v>
      </c>
      <c r="C20" s="38" t="s">
        <v>51</v>
      </c>
      <c r="D20" s="39" t="s">
        <v>41</v>
      </c>
      <c r="E20" s="42" t="s">
        <v>20</v>
      </c>
      <c r="F20" s="46"/>
      <c r="G20" s="39"/>
      <c r="H20" s="39"/>
      <c r="I20" s="44"/>
      <c r="J20" s="40" t="s">
        <v>67</v>
      </c>
      <c r="K20" s="40"/>
      <c r="L20" s="41"/>
      <c r="M20" s="41"/>
      <c r="N20" s="41"/>
      <c r="O20" s="41"/>
    </row>
    <row r="21" spans="1:15" x14ac:dyDescent="0.2">
      <c r="A21" s="26">
        <v>12</v>
      </c>
      <c r="B21" s="32"/>
      <c r="C21" s="29" t="s">
        <v>8</v>
      </c>
      <c r="D21" s="23" t="s">
        <v>0</v>
      </c>
      <c r="E21" s="29"/>
      <c r="F21" s="23"/>
      <c r="G21" s="23"/>
      <c r="H21" s="23"/>
      <c r="I21" s="45"/>
      <c r="J21" s="30"/>
      <c r="K21" s="30">
        <v>721000</v>
      </c>
      <c r="L21" s="30">
        <v>721000</v>
      </c>
      <c r="M21" s="30"/>
      <c r="N21" s="30"/>
      <c r="O21" s="31" t="s">
        <v>42</v>
      </c>
    </row>
    <row r="22" spans="1:15" x14ac:dyDescent="0.2">
      <c r="A22" s="28">
        <v>13</v>
      </c>
      <c r="B22" s="39" t="s">
        <v>53</v>
      </c>
      <c r="C22" s="38" t="s">
        <v>52</v>
      </c>
      <c r="D22" s="39" t="s">
        <v>41</v>
      </c>
      <c r="E22" s="42" t="s">
        <v>20</v>
      </c>
      <c r="F22" s="46"/>
      <c r="G22" s="39"/>
      <c r="H22" s="39"/>
      <c r="I22" s="44"/>
      <c r="J22" s="40" t="s">
        <v>67</v>
      </c>
      <c r="K22" s="40"/>
      <c r="L22" s="41"/>
      <c r="M22" s="41"/>
      <c r="N22" s="41"/>
      <c r="O22" s="41"/>
    </row>
    <row r="23" spans="1:15" x14ac:dyDescent="0.2">
      <c r="A23" s="26">
        <v>14</v>
      </c>
      <c r="B23" s="32"/>
      <c r="C23" s="29" t="s">
        <v>17</v>
      </c>
      <c r="D23" s="23" t="s">
        <v>0</v>
      </c>
      <c r="E23" s="29"/>
      <c r="F23" s="23"/>
      <c r="G23" s="23"/>
      <c r="H23" s="23"/>
      <c r="I23" s="45"/>
      <c r="J23" s="30"/>
      <c r="K23" s="30">
        <v>1298360</v>
      </c>
      <c r="L23" s="30">
        <v>1298360</v>
      </c>
      <c r="M23" s="30"/>
      <c r="N23" s="30"/>
      <c r="O23" s="31" t="s">
        <v>42</v>
      </c>
    </row>
    <row r="24" spans="1:15" x14ac:dyDescent="0.2">
      <c r="A24" s="26">
        <v>15</v>
      </c>
      <c r="B24" s="32"/>
      <c r="C24" s="29" t="s">
        <v>18</v>
      </c>
      <c r="D24" s="23" t="s">
        <v>0</v>
      </c>
      <c r="E24" s="29"/>
      <c r="F24" s="23"/>
      <c r="G24" s="23"/>
      <c r="H24" s="23"/>
      <c r="I24" s="45"/>
      <c r="J24" s="30"/>
      <c r="K24" s="30">
        <v>1191200</v>
      </c>
      <c r="L24" s="30">
        <v>1191200</v>
      </c>
      <c r="M24" s="30"/>
      <c r="N24" s="30"/>
      <c r="O24" s="31" t="s">
        <v>42</v>
      </c>
    </row>
    <row r="25" spans="1:15" x14ac:dyDescent="0.2">
      <c r="A25" s="28">
        <v>16</v>
      </c>
      <c r="B25" s="39" t="s">
        <v>55</v>
      </c>
      <c r="C25" s="38" t="s">
        <v>54</v>
      </c>
      <c r="D25" s="39" t="s">
        <v>41</v>
      </c>
      <c r="E25" s="42" t="s">
        <v>20</v>
      </c>
      <c r="F25" s="46"/>
      <c r="G25" s="39"/>
      <c r="H25" s="39"/>
      <c r="I25" s="44"/>
      <c r="J25" s="40" t="s">
        <v>67</v>
      </c>
      <c r="K25" s="40"/>
      <c r="L25" s="41"/>
      <c r="M25" s="41"/>
      <c r="N25" s="41"/>
      <c r="O25" s="41"/>
    </row>
    <row r="26" spans="1:15" x14ac:dyDescent="0.2">
      <c r="A26" s="26">
        <v>17</v>
      </c>
      <c r="B26" s="29"/>
      <c r="C26" s="29" t="s">
        <v>6</v>
      </c>
      <c r="D26" s="23" t="s">
        <v>0</v>
      </c>
      <c r="E26" s="29"/>
      <c r="F26" s="23"/>
      <c r="G26" s="23"/>
      <c r="H26" s="23"/>
      <c r="I26" s="45"/>
      <c r="J26" s="30"/>
      <c r="K26" s="30">
        <v>249600</v>
      </c>
      <c r="L26" s="30">
        <v>249600</v>
      </c>
      <c r="M26" s="30"/>
      <c r="N26" s="30"/>
      <c r="O26" s="31" t="s">
        <v>42</v>
      </c>
    </row>
    <row r="27" spans="1:15" x14ac:dyDescent="0.2">
      <c r="A27" s="26">
        <v>18</v>
      </c>
      <c r="B27" s="29"/>
      <c r="C27" s="29" t="s">
        <v>3</v>
      </c>
      <c r="D27" s="23" t="s">
        <v>0</v>
      </c>
      <c r="E27" s="29"/>
      <c r="F27" s="23"/>
      <c r="G27" s="23"/>
      <c r="H27" s="23"/>
      <c r="I27" s="45"/>
      <c r="J27" s="30"/>
      <c r="K27" s="30">
        <v>500000</v>
      </c>
      <c r="L27" s="30">
        <v>500000</v>
      </c>
      <c r="M27" s="30"/>
      <c r="N27" s="30"/>
      <c r="O27" s="31" t="s">
        <v>42</v>
      </c>
    </row>
    <row r="28" spans="1:15" x14ac:dyDescent="0.2">
      <c r="A28" s="26">
        <v>19</v>
      </c>
      <c r="B28" s="29"/>
      <c r="C28" s="29" t="s">
        <v>12</v>
      </c>
      <c r="D28" s="23" t="s">
        <v>0</v>
      </c>
      <c r="E28" s="29"/>
      <c r="F28" s="23"/>
      <c r="G28" s="23"/>
      <c r="H28" s="23"/>
      <c r="I28" s="45"/>
      <c r="J28" s="30"/>
      <c r="K28" s="30">
        <v>100000</v>
      </c>
      <c r="L28" s="30">
        <v>100000</v>
      </c>
      <c r="M28" s="30"/>
      <c r="N28" s="30"/>
      <c r="O28" s="31" t="s">
        <v>42</v>
      </c>
    </row>
    <row r="29" spans="1:15" x14ac:dyDescent="0.2">
      <c r="A29" s="26">
        <v>20</v>
      </c>
      <c r="B29" s="29"/>
      <c r="C29" s="29" t="s">
        <v>11</v>
      </c>
      <c r="D29" s="23" t="s">
        <v>0</v>
      </c>
      <c r="E29" s="29"/>
      <c r="F29" s="23"/>
      <c r="G29" s="23"/>
      <c r="H29" s="23"/>
      <c r="I29" s="45"/>
      <c r="J29" s="30"/>
      <c r="K29" s="30">
        <v>1600000</v>
      </c>
      <c r="L29" s="30">
        <v>1600000</v>
      </c>
      <c r="M29" s="30"/>
      <c r="N29" s="30"/>
      <c r="O29" s="31" t="s">
        <v>42</v>
      </c>
    </row>
    <row r="30" spans="1:15" x14ac:dyDescent="0.2">
      <c r="A30" s="26">
        <v>21</v>
      </c>
      <c r="B30" s="29"/>
      <c r="C30" s="29" t="s">
        <v>9</v>
      </c>
      <c r="D30" s="23" t="s">
        <v>0</v>
      </c>
      <c r="E30" s="29"/>
      <c r="F30" s="23"/>
      <c r="G30" s="23"/>
      <c r="H30" s="23"/>
      <c r="I30" s="45"/>
      <c r="J30" s="30"/>
      <c r="K30" s="30">
        <v>4000000</v>
      </c>
      <c r="L30" s="30">
        <v>4000000</v>
      </c>
      <c r="M30" s="30"/>
      <c r="N30" s="30"/>
      <c r="O30" s="31" t="s">
        <v>42</v>
      </c>
    </row>
    <row r="31" spans="1:15" x14ac:dyDescent="0.2">
      <c r="A31" s="26">
        <v>22</v>
      </c>
      <c r="B31" s="29"/>
      <c r="C31" s="29" t="s">
        <v>10</v>
      </c>
      <c r="D31" s="23" t="s">
        <v>0</v>
      </c>
      <c r="E31" s="29"/>
      <c r="F31" s="23"/>
      <c r="G31" s="23"/>
      <c r="H31" s="23"/>
      <c r="I31" s="45"/>
      <c r="J31" s="30"/>
      <c r="K31" s="30">
        <v>1600000</v>
      </c>
      <c r="L31" s="30">
        <v>1600000</v>
      </c>
      <c r="M31" s="30"/>
      <c r="N31" s="30"/>
      <c r="O31" s="31" t="s">
        <v>42</v>
      </c>
    </row>
    <row r="32" spans="1:15" x14ac:dyDescent="0.2">
      <c r="A32" s="26">
        <v>23</v>
      </c>
      <c r="B32" s="29"/>
      <c r="C32" s="29" t="s">
        <v>16</v>
      </c>
      <c r="D32" s="23" t="s">
        <v>0</v>
      </c>
      <c r="E32" s="29"/>
      <c r="F32" s="23"/>
      <c r="G32" s="23"/>
      <c r="H32" s="23"/>
      <c r="I32" s="45"/>
      <c r="J32" s="30"/>
      <c r="K32" s="30">
        <v>800000</v>
      </c>
      <c r="L32" s="30">
        <v>800000</v>
      </c>
      <c r="M32" s="30"/>
      <c r="N32" s="30"/>
      <c r="O32" s="31" t="s">
        <v>42</v>
      </c>
    </row>
    <row r="33" spans="1:15" x14ac:dyDescent="0.2">
      <c r="A33" s="26">
        <v>24</v>
      </c>
      <c r="B33" s="29"/>
      <c r="C33" s="29" t="s">
        <v>15</v>
      </c>
      <c r="D33" s="23" t="s">
        <v>0</v>
      </c>
      <c r="E33" s="29"/>
      <c r="F33" s="23"/>
      <c r="G33" s="23"/>
      <c r="H33" s="23"/>
      <c r="I33" s="45"/>
      <c r="J33" s="30"/>
      <c r="K33" s="30">
        <v>1121600</v>
      </c>
      <c r="L33" s="30">
        <v>1121600</v>
      </c>
      <c r="M33" s="30"/>
      <c r="N33" s="30"/>
      <c r="O33" s="31" t="s">
        <v>42</v>
      </c>
    </row>
    <row r="34" spans="1:15" x14ac:dyDescent="0.2">
      <c r="A34" s="26">
        <v>25</v>
      </c>
      <c r="B34" s="29"/>
      <c r="C34" s="29" t="s">
        <v>56</v>
      </c>
      <c r="D34" s="23" t="s">
        <v>0</v>
      </c>
      <c r="E34" s="29"/>
      <c r="F34" s="23"/>
      <c r="G34" s="23"/>
      <c r="H34" s="23"/>
      <c r="I34" s="45"/>
      <c r="J34" s="30"/>
      <c r="K34" s="30">
        <v>902066</v>
      </c>
      <c r="L34" s="30">
        <v>902066</v>
      </c>
      <c r="M34" s="30"/>
      <c r="N34" s="30"/>
      <c r="O34" s="31" t="s">
        <v>42</v>
      </c>
    </row>
    <row r="35" spans="1:15" x14ac:dyDescent="0.2">
      <c r="A35" s="26">
        <v>26</v>
      </c>
      <c r="B35" s="29"/>
      <c r="C35" s="29" t="s">
        <v>14</v>
      </c>
      <c r="D35" s="23" t="s">
        <v>0</v>
      </c>
      <c r="E35" s="29"/>
      <c r="F35" s="23"/>
      <c r="G35" s="23"/>
      <c r="H35" s="23"/>
      <c r="I35" s="45"/>
      <c r="J35" s="30"/>
      <c r="K35" s="30">
        <v>1972400</v>
      </c>
      <c r="L35" s="30">
        <v>1972400</v>
      </c>
      <c r="M35" s="30"/>
      <c r="N35" s="30"/>
      <c r="O35" s="31" t="s">
        <v>42</v>
      </c>
    </row>
    <row r="36" spans="1:15" x14ac:dyDescent="0.2">
      <c r="A36" s="28"/>
      <c r="B36" s="39"/>
      <c r="C36" s="38" t="s">
        <v>57</v>
      </c>
      <c r="D36" s="39"/>
      <c r="E36" s="42"/>
      <c r="F36" s="39"/>
      <c r="G36" s="39"/>
      <c r="H36" s="39"/>
      <c r="I36" s="44"/>
      <c r="J36" s="40"/>
      <c r="K36" s="40">
        <f>SUM(K12:K35)</f>
        <v>24335385</v>
      </c>
      <c r="L36" s="40">
        <f>SUM(L12:L35)</f>
        <v>24335385</v>
      </c>
      <c r="M36" s="40">
        <f t="shared" ref="M36:N36" si="0">SUM(M12:M35)</f>
        <v>0</v>
      </c>
      <c r="N36" s="40">
        <f t="shared" si="0"/>
        <v>0</v>
      </c>
      <c r="O36" s="41"/>
    </row>
    <row r="37" spans="1:15" x14ac:dyDescent="0.2">
      <c r="A37" s="20"/>
      <c r="B37" s="6"/>
      <c r="C37" s="6"/>
      <c r="D37" s="6"/>
      <c r="E37" s="6"/>
      <c r="F37" s="6"/>
      <c r="G37" s="6"/>
      <c r="H37" s="6"/>
      <c r="I37" s="6"/>
    </row>
    <row r="38" spans="1:15" x14ac:dyDescent="0.2">
      <c r="B38" s="43" t="s">
        <v>58</v>
      </c>
      <c r="C38" s="15"/>
      <c r="D38" s="15"/>
      <c r="E38" s="6"/>
      <c r="G38" s="2" t="s">
        <v>59</v>
      </c>
      <c r="H38" s="15"/>
      <c r="I38" s="15"/>
      <c r="J38" s="15"/>
      <c r="L38" s="2" t="s">
        <v>60</v>
      </c>
    </row>
    <row r="39" spans="1:15" x14ac:dyDescent="0.2">
      <c r="B39" s="20"/>
      <c r="C39" s="12"/>
      <c r="D39" s="12"/>
      <c r="E39" s="6"/>
      <c r="G39" s="6"/>
      <c r="H39" s="12"/>
      <c r="I39" s="12"/>
      <c r="J39" s="12"/>
    </row>
    <row r="40" spans="1:15" x14ac:dyDescent="0.2">
      <c r="B40" s="20"/>
      <c r="C40" s="6"/>
      <c r="D40" s="6"/>
      <c r="E40" s="6"/>
      <c r="G40" s="6"/>
      <c r="H40" s="16"/>
      <c r="I40" s="13"/>
    </row>
    <row r="41" spans="1:15" x14ac:dyDescent="0.2">
      <c r="B41" s="22"/>
      <c r="G41" s="3"/>
    </row>
    <row r="42" spans="1:15" x14ac:dyDescent="0.2">
      <c r="B42" s="21" t="s">
        <v>61</v>
      </c>
      <c r="G42" s="21" t="s">
        <v>153</v>
      </c>
      <c r="L42" s="1" t="s">
        <v>64</v>
      </c>
    </row>
    <row r="43" spans="1:15" x14ac:dyDescent="0.2">
      <c r="B43" s="22" t="s">
        <v>63</v>
      </c>
      <c r="G43" s="22" t="s">
        <v>154</v>
      </c>
      <c r="L43" s="2" t="s">
        <v>66</v>
      </c>
    </row>
    <row r="44" spans="1:15" x14ac:dyDescent="0.2">
      <c r="B44" s="22" t="s">
        <v>62</v>
      </c>
      <c r="G44" s="22" t="s">
        <v>155</v>
      </c>
      <c r="L44" s="2" t="s">
        <v>65</v>
      </c>
    </row>
  </sheetData>
  <mergeCells count="12">
    <mergeCell ref="C8:C9"/>
    <mergeCell ref="A1:O1"/>
    <mergeCell ref="A2:O2"/>
    <mergeCell ref="A3:O3"/>
    <mergeCell ref="A6:O6"/>
    <mergeCell ref="D8:D9"/>
    <mergeCell ref="E8:E9"/>
    <mergeCell ref="F8:I8"/>
    <mergeCell ref="J8:J9"/>
    <mergeCell ref="K8:N8"/>
    <mergeCell ref="A8:A9"/>
    <mergeCell ref="B8:B9"/>
  </mergeCells>
  <pageMargins left="0.25" right="0.25" top="0.5" bottom="0.75" header="0.25" footer="0.25"/>
  <pageSetup paperSize="9" scale="68" fitToHeight="0" orientation="landscape" r:id="rId1"/>
  <headerFooter>
    <oddHeader>&amp;C&amp;"Arial Narrow,Bold"&amp;11ARMY 2040: WORLD-CLASS. MULTI-MISSION READY. CROSS-DOMAIN CAPABLE.</oddHeader>
    <oddFooter>&amp;L&amp;G&amp;C&amp;"Arial Narrow,Bold"&amp;11HONOR. PATRIOTISM. DUTY.&amp;R&amp;"Arial,Bold"&amp;10&amp;G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07F3-386A-4A16-B253-B125DF932B3A}">
  <sheetPr>
    <pageSetUpPr fitToPage="1"/>
  </sheetPr>
  <dimension ref="A1:U165"/>
  <sheetViews>
    <sheetView tabSelected="1" view="pageBreakPreview" topLeftCell="A32" zoomScaleNormal="100" zoomScaleSheetLayoutView="100" workbookViewId="0">
      <selection activeCell="B38" sqref="B38"/>
    </sheetView>
  </sheetViews>
  <sheetFormatPr defaultColWidth="9.77734375" defaultRowHeight="12.75" x14ac:dyDescent="0.2"/>
  <cols>
    <col min="1" max="1" width="3.88671875" style="22" customWidth="1"/>
    <col min="2" max="2" width="11" style="3" customWidth="1"/>
    <col min="3" max="3" width="36.33203125" style="3" customWidth="1"/>
    <col min="4" max="4" width="5.77734375" style="14" bestFit="1" customWidth="1"/>
    <col min="5" max="5" width="5" style="3" customWidth="1"/>
    <col min="6" max="6" width="4.88671875" style="3" customWidth="1"/>
    <col min="7" max="7" width="8.109375" style="3" customWidth="1"/>
    <col min="8" max="8" width="10.77734375" style="3" customWidth="1"/>
    <col min="9" max="9" width="11.6640625" style="14" bestFit="1" customWidth="1"/>
    <col min="10" max="10" width="4.77734375" style="4" customWidth="1"/>
    <col min="11" max="11" width="4.77734375" style="5" customWidth="1"/>
    <col min="12" max="21" width="4.77734375" style="2" customWidth="1"/>
    <col min="22" max="16384" width="9.77734375" style="2"/>
  </cols>
  <sheetData>
    <row r="1" spans="1:21" x14ac:dyDescent="0.2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x14ac:dyDescent="0.2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8" customFormat="1" x14ac:dyDescent="0.2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8" customFormat="1" x14ac:dyDescent="0.2">
      <c r="A4" s="18"/>
      <c r="B4" s="9"/>
      <c r="C4" s="9"/>
      <c r="D4" s="55"/>
      <c r="E4" s="9"/>
      <c r="F4" s="9"/>
      <c r="G4" s="9"/>
      <c r="H4" s="6"/>
      <c r="J4" s="7"/>
      <c r="K4" s="6"/>
      <c r="L4" s="6"/>
      <c r="M4" s="6"/>
    </row>
    <row r="5" spans="1:21" s="8" customFormat="1" ht="12.75" customHeight="1" x14ac:dyDescent="0.2">
      <c r="A5" s="89" t="s">
        <v>75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8" customForma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21" s="8" customFormat="1" x14ac:dyDescent="0.2">
      <c r="A7" s="22" t="s">
        <v>46</v>
      </c>
      <c r="B7" s="6"/>
      <c r="C7" s="36" t="s">
        <v>49</v>
      </c>
      <c r="E7" s="6"/>
      <c r="F7" s="6"/>
      <c r="G7" s="6"/>
      <c r="H7" s="6"/>
      <c r="I7" s="75"/>
      <c r="J7" s="6"/>
      <c r="K7" s="6"/>
      <c r="P7" s="34" t="s">
        <v>48</v>
      </c>
      <c r="Q7" s="99">
        <v>45118</v>
      </c>
      <c r="R7" s="99"/>
      <c r="S7" s="99"/>
      <c r="T7" s="99"/>
      <c r="U7" s="99"/>
    </row>
    <row r="8" spans="1:21" s="8" customFormat="1" ht="12.75" customHeight="1" x14ac:dyDescent="0.2">
      <c r="A8" s="25" t="s">
        <v>68</v>
      </c>
      <c r="B8" s="23" t="s">
        <v>69</v>
      </c>
      <c r="C8" s="23" t="s">
        <v>70</v>
      </c>
      <c r="D8" s="24" t="s">
        <v>24</v>
      </c>
      <c r="E8" s="96" t="s">
        <v>74</v>
      </c>
      <c r="F8" s="97"/>
      <c r="G8" s="98"/>
      <c r="H8" s="24" t="s">
        <v>76</v>
      </c>
      <c r="I8" s="47" t="s">
        <v>21</v>
      </c>
      <c r="J8" s="100" t="s">
        <v>89</v>
      </c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/>
    </row>
    <row r="9" spans="1:21" s="34" customFormat="1" x14ac:dyDescent="0.2">
      <c r="A9" s="48">
        <v>1</v>
      </c>
      <c r="B9" s="49">
        <v>2</v>
      </c>
      <c r="C9" s="48">
        <v>3</v>
      </c>
      <c r="D9" s="50">
        <v>4</v>
      </c>
      <c r="E9" s="93">
        <v>5</v>
      </c>
      <c r="F9" s="94"/>
      <c r="G9" s="95"/>
      <c r="H9" s="51">
        <v>6</v>
      </c>
      <c r="I9" s="24">
        <v>7</v>
      </c>
      <c r="J9" s="51">
        <v>8</v>
      </c>
      <c r="K9" s="51">
        <v>9</v>
      </c>
      <c r="L9" s="50">
        <v>10</v>
      </c>
      <c r="M9" s="51">
        <v>11</v>
      </c>
      <c r="N9" s="51">
        <v>12</v>
      </c>
      <c r="O9" s="51">
        <v>13</v>
      </c>
      <c r="P9" s="51">
        <v>14</v>
      </c>
      <c r="Q9" s="51">
        <v>15</v>
      </c>
      <c r="R9" s="52">
        <v>16</v>
      </c>
      <c r="S9" s="52">
        <v>17</v>
      </c>
      <c r="T9" s="52">
        <v>18</v>
      </c>
      <c r="U9" s="52">
        <v>19</v>
      </c>
    </row>
    <row r="10" spans="1:21" s="19" customFormat="1" x14ac:dyDescent="0.2">
      <c r="A10" s="48">
        <v>2</v>
      </c>
      <c r="B10" s="27"/>
      <c r="C10" s="26"/>
      <c r="D10" s="27"/>
      <c r="E10" s="27" t="s">
        <v>71</v>
      </c>
      <c r="F10" s="27" t="s">
        <v>72</v>
      </c>
      <c r="G10" s="26" t="s">
        <v>73</v>
      </c>
      <c r="H10" s="27"/>
      <c r="I10" s="26"/>
      <c r="J10" s="27" t="s">
        <v>77</v>
      </c>
      <c r="K10" s="27" t="s">
        <v>78</v>
      </c>
      <c r="L10" s="27" t="s">
        <v>79</v>
      </c>
      <c r="M10" s="27" t="s">
        <v>80</v>
      </c>
      <c r="N10" s="27" t="s">
        <v>81</v>
      </c>
      <c r="O10" s="27" t="s">
        <v>82</v>
      </c>
      <c r="P10" s="27" t="s">
        <v>83</v>
      </c>
      <c r="Q10" s="27" t="s">
        <v>84</v>
      </c>
      <c r="R10" s="27" t="s">
        <v>85</v>
      </c>
      <c r="S10" s="27" t="s">
        <v>86</v>
      </c>
      <c r="T10" s="27" t="s">
        <v>87</v>
      </c>
      <c r="U10" s="27" t="s">
        <v>88</v>
      </c>
    </row>
    <row r="11" spans="1:21" s="1" customFormat="1" x14ac:dyDescent="0.2">
      <c r="A11" s="48">
        <v>3</v>
      </c>
      <c r="B11" s="39" t="s">
        <v>38</v>
      </c>
      <c r="C11" s="38" t="s">
        <v>39</v>
      </c>
      <c r="D11" s="39" t="s">
        <v>41</v>
      </c>
      <c r="E11" s="62"/>
      <c r="F11" s="39"/>
      <c r="G11" s="59"/>
      <c r="H11" s="63"/>
      <c r="I11" s="76" t="s">
        <v>20</v>
      </c>
      <c r="J11" s="62">
        <v>1</v>
      </c>
      <c r="K11" s="69"/>
      <c r="L11" s="69"/>
      <c r="M11" s="69">
        <v>1</v>
      </c>
      <c r="N11" s="69"/>
      <c r="O11" s="69"/>
      <c r="P11" s="69">
        <v>1</v>
      </c>
      <c r="Q11" s="69"/>
      <c r="R11" s="69"/>
      <c r="S11" s="69">
        <v>1</v>
      </c>
      <c r="T11" s="69"/>
      <c r="U11" s="69"/>
    </row>
    <row r="12" spans="1:21" s="1" customFormat="1" x14ac:dyDescent="0.2">
      <c r="A12" s="48">
        <v>4</v>
      </c>
      <c r="B12" s="53" t="s">
        <v>38</v>
      </c>
      <c r="C12" s="54" t="s">
        <v>40</v>
      </c>
      <c r="D12" s="58" t="s">
        <v>0</v>
      </c>
      <c r="E12" s="66"/>
      <c r="F12" s="53"/>
      <c r="G12" s="67"/>
      <c r="H12" s="68">
        <f>SUM(H13:H19)</f>
        <v>1500000</v>
      </c>
      <c r="I12" s="77" t="s">
        <v>20</v>
      </c>
      <c r="J12" s="66"/>
      <c r="K12" s="70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x14ac:dyDescent="0.2">
      <c r="A13" s="48">
        <v>6</v>
      </c>
      <c r="B13" s="29"/>
      <c r="C13" s="29" t="s">
        <v>156</v>
      </c>
      <c r="D13" s="23"/>
      <c r="E13" s="27">
        <v>1728</v>
      </c>
      <c r="F13" s="23" t="s">
        <v>93</v>
      </c>
      <c r="G13" s="60">
        <v>150</v>
      </c>
      <c r="H13" s="65">
        <f t="shared" ref="H13:H19" si="0">E13*G13</f>
        <v>259200</v>
      </c>
      <c r="I13" s="23"/>
      <c r="J13" s="27"/>
      <c r="K13" s="72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x14ac:dyDescent="0.2">
      <c r="A14" s="48">
        <v>7</v>
      </c>
      <c r="B14" s="29"/>
      <c r="C14" s="29" t="s">
        <v>157</v>
      </c>
      <c r="D14" s="23"/>
      <c r="E14" s="27">
        <v>1728</v>
      </c>
      <c r="F14" s="23" t="s">
        <v>93</v>
      </c>
      <c r="G14" s="60">
        <v>250</v>
      </c>
      <c r="H14" s="65">
        <f t="shared" si="0"/>
        <v>432000</v>
      </c>
      <c r="I14" s="23"/>
      <c r="J14" s="27"/>
      <c r="K14" s="72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x14ac:dyDescent="0.2">
      <c r="A15" s="48">
        <v>8</v>
      </c>
      <c r="B15" s="32"/>
      <c r="C15" s="29" t="s">
        <v>158</v>
      </c>
      <c r="D15" s="23"/>
      <c r="E15" s="27">
        <v>1728</v>
      </c>
      <c r="F15" s="23" t="s">
        <v>93</v>
      </c>
      <c r="G15" s="60">
        <v>150</v>
      </c>
      <c r="H15" s="65">
        <f t="shared" si="0"/>
        <v>259200</v>
      </c>
      <c r="I15" s="23"/>
      <c r="J15" s="27"/>
      <c r="K15" s="72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x14ac:dyDescent="0.2">
      <c r="A16" s="48">
        <v>10</v>
      </c>
      <c r="B16" s="32"/>
      <c r="C16" s="29" t="s">
        <v>97</v>
      </c>
      <c r="D16" s="23"/>
      <c r="E16" s="27">
        <v>4</v>
      </c>
      <c r="F16" s="23" t="s">
        <v>94</v>
      </c>
      <c r="G16" s="60">
        <v>14900</v>
      </c>
      <c r="H16" s="65">
        <f t="shared" si="0"/>
        <v>59600</v>
      </c>
      <c r="I16" s="64"/>
      <c r="J16" s="27"/>
      <c r="K16" s="72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x14ac:dyDescent="0.2">
      <c r="A17" s="48">
        <v>11</v>
      </c>
      <c r="B17" s="32"/>
      <c r="C17" s="29" t="s">
        <v>96</v>
      </c>
      <c r="D17" s="23"/>
      <c r="E17" s="27">
        <v>20</v>
      </c>
      <c r="F17" s="23" t="s">
        <v>93</v>
      </c>
      <c r="G17" s="60">
        <v>2500</v>
      </c>
      <c r="H17" s="65">
        <f t="shared" si="0"/>
        <v>50000</v>
      </c>
      <c r="I17" s="23"/>
      <c r="J17" s="27"/>
      <c r="K17" s="72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x14ac:dyDescent="0.2">
      <c r="A18" s="48">
        <v>12</v>
      </c>
      <c r="B18" s="23"/>
      <c r="C18" s="29" t="s">
        <v>99</v>
      </c>
      <c r="D18" s="23"/>
      <c r="E18" s="27">
        <v>432</v>
      </c>
      <c r="F18" s="23" t="s">
        <v>94</v>
      </c>
      <c r="G18" s="60">
        <v>1000</v>
      </c>
      <c r="H18" s="65">
        <f t="shared" si="0"/>
        <v>432000</v>
      </c>
      <c r="I18" s="23"/>
      <c r="J18" s="27"/>
      <c r="K18" s="72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x14ac:dyDescent="0.2">
      <c r="A19" s="48">
        <v>13</v>
      </c>
      <c r="B19" s="32"/>
      <c r="C19" s="29" t="s">
        <v>98</v>
      </c>
      <c r="D19" s="23"/>
      <c r="E19" s="27">
        <v>4</v>
      </c>
      <c r="F19" s="23" t="s">
        <v>93</v>
      </c>
      <c r="G19" s="61">
        <v>2000</v>
      </c>
      <c r="H19" s="65">
        <f t="shared" si="0"/>
        <v>8000</v>
      </c>
      <c r="I19" s="74"/>
      <c r="J19" s="27"/>
      <c r="K19" s="72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x14ac:dyDescent="0.2">
      <c r="A20" s="48">
        <v>14</v>
      </c>
      <c r="B20" s="53" t="s">
        <v>38</v>
      </c>
      <c r="C20" s="54" t="s">
        <v>2</v>
      </c>
      <c r="D20" s="58" t="s">
        <v>0</v>
      </c>
      <c r="E20" s="66"/>
      <c r="F20" s="53"/>
      <c r="G20" s="67"/>
      <c r="H20" s="68">
        <f>SUM(H21:H28)</f>
        <v>672899</v>
      </c>
      <c r="I20" s="77" t="s">
        <v>20</v>
      </c>
      <c r="J20" s="66"/>
      <c r="K20" s="70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x14ac:dyDescent="0.2">
      <c r="A21" s="48">
        <v>16</v>
      </c>
      <c r="B21" s="29"/>
      <c r="C21" s="29" t="s">
        <v>159</v>
      </c>
      <c r="D21" s="23"/>
      <c r="E21" s="27">
        <v>324</v>
      </c>
      <c r="F21" s="23" t="s">
        <v>93</v>
      </c>
      <c r="G21" s="60">
        <v>150</v>
      </c>
      <c r="H21" s="65">
        <f t="shared" ref="H21:H25" si="1">E21*G21</f>
        <v>48600</v>
      </c>
      <c r="I21" s="23"/>
      <c r="J21" s="27"/>
      <c r="K21" s="72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x14ac:dyDescent="0.2">
      <c r="A22" s="48">
        <v>17</v>
      </c>
      <c r="B22" s="29"/>
      <c r="C22" s="29" t="s">
        <v>160</v>
      </c>
      <c r="D22" s="23"/>
      <c r="E22" s="27">
        <v>324</v>
      </c>
      <c r="F22" s="23" t="s">
        <v>93</v>
      </c>
      <c r="G22" s="60">
        <v>250</v>
      </c>
      <c r="H22" s="65">
        <f t="shared" si="1"/>
        <v>81000</v>
      </c>
      <c r="I22" s="64"/>
      <c r="J22" s="27"/>
      <c r="K22" s="72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x14ac:dyDescent="0.2">
      <c r="A23" s="48">
        <v>18</v>
      </c>
      <c r="B23" s="32"/>
      <c r="C23" s="29" t="s">
        <v>161</v>
      </c>
      <c r="D23" s="23"/>
      <c r="E23" s="27">
        <v>431</v>
      </c>
      <c r="F23" s="23" t="s">
        <v>93</v>
      </c>
      <c r="G23" s="60">
        <v>150</v>
      </c>
      <c r="H23" s="65">
        <f t="shared" si="1"/>
        <v>64650</v>
      </c>
      <c r="I23" s="23"/>
      <c r="J23" s="27"/>
      <c r="K23" s="72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x14ac:dyDescent="0.2">
      <c r="A24" s="48">
        <v>20</v>
      </c>
      <c r="B24" s="32"/>
      <c r="C24" s="29" t="s">
        <v>97</v>
      </c>
      <c r="D24" s="23"/>
      <c r="E24" s="27">
        <v>1</v>
      </c>
      <c r="F24" s="23" t="s">
        <v>94</v>
      </c>
      <c r="G24" s="60">
        <v>13219</v>
      </c>
      <c r="H24" s="65">
        <f t="shared" si="1"/>
        <v>13219</v>
      </c>
      <c r="I24" s="23"/>
      <c r="J24" s="27"/>
      <c r="K24" s="72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x14ac:dyDescent="0.2">
      <c r="A25" s="48">
        <v>21</v>
      </c>
      <c r="B25" s="32"/>
      <c r="C25" s="29" t="s">
        <v>162</v>
      </c>
      <c r="D25" s="23"/>
      <c r="E25" s="27">
        <v>108</v>
      </c>
      <c r="F25" s="23" t="s">
        <v>101</v>
      </c>
      <c r="G25" s="60">
        <v>2500</v>
      </c>
      <c r="H25" s="65">
        <f t="shared" si="1"/>
        <v>270000</v>
      </c>
      <c r="I25" s="23"/>
      <c r="J25" s="27"/>
      <c r="K25" s="72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x14ac:dyDescent="0.2">
      <c r="A26" s="48">
        <v>22</v>
      </c>
      <c r="B26" s="23"/>
      <c r="C26" s="29" t="s">
        <v>95</v>
      </c>
      <c r="D26" s="23"/>
      <c r="E26" s="27">
        <v>5</v>
      </c>
      <c r="F26" s="23" t="s">
        <v>93</v>
      </c>
      <c r="G26" s="60">
        <v>3186</v>
      </c>
      <c r="H26" s="65">
        <f t="shared" ref="H26:H28" si="2">E26*G26</f>
        <v>15930</v>
      </c>
      <c r="I26" s="64"/>
      <c r="J26" s="27"/>
      <c r="K26" s="72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1" x14ac:dyDescent="0.2">
      <c r="A27" s="48">
        <v>23</v>
      </c>
      <c r="B27" s="32"/>
      <c r="C27" s="29" t="s">
        <v>100</v>
      </c>
      <c r="D27" s="23"/>
      <c r="E27" s="27">
        <v>108</v>
      </c>
      <c r="F27" s="23" t="s">
        <v>94</v>
      </c>
      <c r="G27" s="60">
        <v>1500</v>
      </c>
      <c r="H27" s="65">
        <f t="shared" si="2"/>
        <v>162000</v>
      </c>
      <c r="I27" s="23"/>
      <c r="J27" s="27"/>
      <c r="K27" s="72"/>
      <c r="L27" s="73"/>
      <c r="M27" s="73"/>
      <c r="N27" s="73"/>
      <c r="O27" s="73"/>
      <c r="P27" s="73"/>
      <c r="Q27" s="73"/>
      <c r="R27" s="73"/>
      <c r="S27" s="73"/>
      <c r="T27" s="73"/>
      <c r="U27" s="73"/>
    </row>
    <row r="28" spans="1:21" x14ac:dyDescent="0.2">
      <c r="A28" s="48">
        <v>24</v>
      </c>
      <c r="B28" s="29"/>
      <c r="C28" s="29" t="s">
        <v>98</v>
      </c>
      <c r="D28" s="23"/>
      <c r="E28" s="27">
        <v>5</v>
      </c>
      <c r="F28" s="23" t="s">
        <v>93</v>
      </c>
      <c r="G28" s="61">
        <v>3500</v>
      </c>
      <c r="H28" s="65">
        <f t="shared" si="2"/>
        <v>17500</v>
      </c>
      <c r="I28" s="74"/>
      <c r="J28" s="27"/>
      <c r="K28" s="72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29" spans="1:21" x14ac:dyDescent="0.2">
      <c r="A29" s="48">
        <v>25</v>
      </c>
      <c r="B29" s="53" t="s">
        <v>38</v>
      </c>
      <c r="C29" s="54" t="s">
        <v>7</v>
      </c>
      <c r="D29" s="58" t="s">
        <v>0</v>
      </c>
      <c r="E29" s="66"/>
      <c r="F29" s="53"/>
      <c r="G29" s="67"/>
      <c r="H29" s="68">
        <f>SUM(H30:H35)</f>
        <v>292000</v>
      </c>
      <c r="I29" s="77" t="s">
        <v>20</v>
      </c>
      <c r="J29" s="66"/>
      <c r="K29" s="70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x14ac:dyDescent="0.2">
      <c r="A30" s="48">
        <v>26</v>
      </c>
      <c r="B30" s="29"/>
      <c r="C30" s="29" t="s">
        <v>102</v>
      </c>
      <c r="D30" s="23"/>
      <c r="E30" s="27">
        <v>216</v>
      </c>
      <c r="F30" s="23" t="s">
        <v>93</v>
      </c>
      <c r="G30" s="60">
        <v>150</v>
      </c>
      <c r="H30" s="65">
        <f t="shared" ref="H30:H32" si="3">E30*G30</f>
        <v>32400</v>
      </c>
      <c r="I30" s="23"/>
      <c r="J30" s="27"/>
      <c r="K30" s="72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1:21" x14ac:dyDescent="0.2">
      <c r="A31" s="48">
        <v>27</v>
      </c>
      <c r="B31" s="29"/>
      <c r="C31" s="29" t="s">
        <v>104</v>
      </c>
      <c r="D31" s="23"/>
      <c r="E31" s="27">
        <v>216</v>
      </c>
      <c r="F31" s="23" t="s">
        <v>93</v>
      </c>
      <c r="G31" s="60">
        <v>250</v>
      </c>
      <c r="H31" s="65">
        <f t="shared" si="3"/>
        <v>54000</v>
      </c>
      <c r="I31" s="23"/>
      <c r="J31" s="27"/>
      <c r="K31" s="72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1:21" x14ac:dyDescent="0.2">
      <c r="A32" s="48">
        <v>28</v>
      </c>
      <c r="B32" s="29"/>
      <c r="C32" s="29" t="s">
        <v>95</v>
      </c>
      <c r="D32" s="23"/>
      <c r="E32" s="27">
        <v>5</v>
      </c>
      <c r="F32" s="23" t="s">
        <v>93</v>
      </c>
      <c r="G32" s="60">
        <v>2500</v>
      </c>
      <c r="H32" s="65">
        <f t="shared" si="3"/>
        <v>12500</v>
      </c>
      <c r="I32" s="23"/>
      <c r="J32" s="27"/>
      <c r="K32" s="72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21" x14ac:dyDescent="0.2">
      <c r="A33" s="48">
        <v>29</v>
      </c>
      <c r="B33" s="32"/>
      <c r="C33" s="29" t="s">
        <v>103</v>
      </c>
      <c r="D33" s="23"/>
      <c r="E33" s="27">
        <v>108</v>
      </c>
      <c r="F33" s="23" t="s">
        <v>94</v>
      </c>
      <c r="G33" s="60">
        <v>1500</v>
      </c>
      <c r="H33" s="65">
        <f t="shared" ref="H33:H35" si="4">E33*G33</f>
        <v>162000</v>
      </c>
      <c r="I33" s="23"/>
      <c r="J33" s="27"/>
      <c r="K33" s="72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x14ac:dyDescent="0.2">
      <c r="A34" s="48">
        <v>30</v>
      </c>
      <c r="B34" s="32"/>
      <c r="C34" s="29" t="s">
        <v>98</v>
      </c>
      <c r="D34" s="23"/>
      <c r="E34" s="27">
        <v>1</v>
      </c>
      <c r="F34" s="23" t="s">
        <v>93</v>
      </c>
      <c r="G34" s="61">
        <v>3500</v>
      </c>
      <c r="H34" s="65">
        <f t="shared" si="4"/>
        <v>3500</v>
      </c>
      <c r="I34" s="23"/>
      <c r="J34" s="27"/>
      <c r="K34" s="72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x14ac:dyDescent="0.2">
      <c r="A35" s="48">
        <v>31</v>
      </c>
      <c r="B35" s="32"/>
      <c r="C35" s="29" t="s">
        <v>106</v>
      </c>
      <c r="D35" s="23"/>
      <c r="E35" s="27">
        <v>3</v>
      </c>
      <c r="F35" s="23" t="s">
        <v>105</v>
      </c>
      <c r="G35" s="60">
        <v>9200</v>
      </c>
      <c r="H35" s="65">
        <f t="shared" si="4"/>
        <v>27600</v>
      </c>
      <c r="I35" s="64"/>
      <c r="J35" s="27"/>
      <c r="K35" s="72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x14ac:dyDescent="0.2">
      <c r="A36" s="48">
        <v>32</v>
      </c>
      <c r="B36" s="53" t="s">
        <v>38</v>
      </c>
      <c r="C36" s="54" t="s">
        <v>1</v>
      </c>
      <c r="D36" s="58" t="s">
        <v>0</v>
      </c>
      <c r="E36" s="66"/>
      <c r="F36" s="53"/>
      <c r="G36" s="67"/>
      <c r="H36" s="68">
        <f>SUM(H37:H44)</f>
        <v>1000000</v>
      </c>
      <c r="I36" s="77" t="s">
        <v>20</v>
      </c>
      <c r="J36" s="66"/>
      <c r="K36" s="70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x14ac:dyDescent="0.2">
      <c r="A37" s="48">
        <v>33</v>
      </c>
      <c r="B37" s="29"/>
      <c r="C37" s="29" t="s">
        <v>90</v>
      </c>
      <c r="D37" s="23"/>
      <c r="E37" s="27">
        <v>5</v>
      </c>
      <c r="F37" s="23" t="s">
        <v>93</v>
      </c>
      <c r="G37" s="60">
        <v>146520</v>
      </c>
      <c r="H37" s="65">
        <f t="shared" ref="H37" si="5">E37*G37</f>
        <v>732600</v>
      </c>
      <c r="I37" s="23"/>
      <c r="J37" s="27"/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1" x14ac:dyDescent="0.2">
      <c r="A38" s="48">
        <v>35</v>
      </c>
      <c r="B38" s="29"/>
      <c r="C38" s="29" t="s">
        <v>163</v>
      </c>
      <c r="D38" s="23"/>
      <c r="E38" s="27">
        <v>400</v>
      </c>
      <c r="F38" s="23" t="s">
        <v>93</v>
      </c>
      <c r="G38" s="60">
        <v>150</v>
      </c>
      <c r="H38" s="65">
        <f t="shared" ref="H38:H41" si="6">E38*G38</f>
        <v>60000</v>
      </c>
      <c r="I38" s="64"/>
      <c r="J38" s="27"/>
      <c r="K38" s="72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x14ac:dyDescent="0.2">
      <c r="A39" s="48">
        <v>36</v>
      </c>
      <c r="B39" s="32"/>
      <c r="C39" s="29" t="s">
        <v>164</v>
      </c>
      <c r="D39" s="23"/>
      <c r="E39" s="27">
        <v>400</v>
      </c>
      <c r="F39" s="23" t="s">
        <v>93</v>
      </c>
      <c r="G39" s="60">
        <v>250</v>
      </c>
      <c r="H39" s="65">
        <f>E39*G39</f>
        <v>100000</v>
      </c>
      <c r="I39" s="64"/>
      <c r="J39" s="27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x14ac:dyDescent="0.2">
      <c r="A40" s="48">
        <v>37</v>
      </c>
      <c r="B40" s="32"/>
      <c r="C40" s="29" t="s">
        <v>165</v>
      </c>
      <c r="D40" s="23"/>
      <c r="E40" s="27">
        <v>400</v>
      </c>
      <c r="F40" s="23" t="s">
        <v>93</v>
      </c>
      <c r="G40" s="60">
        <v>150</v>
      </c>
      <c r="H40" s="65">
        <f t="shared" si="6"/>
        <v>60000</v>
      </c>
      <c r="I40" s="23"/>
      <c r="J40" s="27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1" spans="1:21" x14ac:dyDescent="0.2">
      <c r="A41" s="48">
        <v>39</v>
      </c>
      <c r="B41" s="32"/>
      <c r="C41" s="29" t="s">
        <v>110</v>
      </c>
      <c r="D41" s="23"/>
      <c r="E41" s="27">
        <v>12</v>
      </c>
      <c r="F41" s="23" t="s">
        <v>105</v>
      </c>
      <c r="G41" s="60">
        <v>1200</v>
      </c>
      <c r="H41" s="65">
        <f t="shared" si="6"/>
        <v>14400</v>
      </c>
      <c r="I41" s="23"/>
      <c r="J41" s="27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</row>
    <row r="42" spans="1:21" x14ac:dyDescent="0.2">
      <c r="A42" s="48">
        <v>40</v>
      </c>
      <c r="B42" s="23"/>
      <c r="C42" s="29" t="s">
        <v>100</v>
      </c>
      <c r="D42" s="23"/>
      <c r="E42" s="27">
        <v>5</v>
      </c>
      <c r="F42" s="23" t="s">
        <v>94</v>
      </c>
      <c r="G42" s="60">
        <v>3500</v>
      </c>
      <c r="H42" s="65">
        <f t="shared" ref="H42:H44" si="7">E42*G42</f>
        <v>17500</v>
      </c>
      <c r="I42" s="23"/>
      <c r="J42" s="27"/>
      <c r="K42" s="72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x14ac:dyDescent="0.2">
      <c r="A43" s="48">
        <v>41</v>
      </c>
      <c r="B43" s="32"/>
      <c r="C43" s="29" t="s">
        <v>107</v>
      </c>
      <c r="D43" s="23"/>
      <c r="E43" s="27">
        <v>5</v>
      </c>
      <c r="F43" s="23" t="s">
        <v>94</v>
      </c>
      <c r="G43" s="60">
        <v>1500</v>
      </c>
      <c r="H43" s="65">
        <f t="shared" si="7"/>
        <v>7500</v>
      </c>
      <c r="I43" s="23"/>
      <c r="J43" s="27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1" x14ac:dyDescent="0.2">
      <c r="A44" s="48">
        <v>42</v>
      </c>
      <c r="B44" s="29"/>
      <c r="C44" s="29" t="s">
        <v>108</v>
      </c>
      <c r="D44" s="23"/>
      <c r="E44" s="27">
        <v>8</v>
      </c>
      <c r="F44" s="23" t="s">
        <v>109</v>
      </c>
      <c r="G44" s="60">
        <v>1000</v>
      </c>
      <c r="H44" s="65">
        <f t="shared" si="7"/>
        <v>8000</v>
      </c>
      <c r="I44" s="64"/>
      <c r="J44" s="27"/>
      <c r="K44" s="72"/>
      <c r="L44" s="73"/>
      <c r="M44" s="73"/>
      <c r="N44" s="73"/>
      <c r="O44" s="73"/>
      <c r="P44" s="73"/>
      <c r="Q44" s="73"/>
      <c r="R44" s="73"/>
      <c r="S44" s="73"/>
      <c r="T44" s="73"/>
      <c r="U44" s="73"/>
    </row>
    <row r="45" spans="1:21" x14ac:dyDescent="0.2">
      <c r="A45" s="48">
        <v>43</v>
      </c>
      <c r="B45" s="53" t="s">
        <v>38</v>
      </c>
      <c r="C45" s="54" t="s">
        <v>111</v>
      </c>
      <c r="D45" s="58" t="s">
        <v>0</v>
      </c>
      <c r="E45" s="66"/>
      <c r="F45" s="53"/>
      <c r="G45" s="67"/>
      <c r="H45" s="68">
        <f>SUM(H46:H51)</f>
        <v>2758200</v>
      </c>
      <c r="I45" s="77" t="s">
        <v>20</v>
      </c>
      <c r="J45" s="66"/>
      <c r="K45" s="70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x14ac:dyDescent="0.2">
      <c r="A46" s="48">
        <v>45</v>
      </c>
      <c r="B46" s="29"/>
      <c r="C46" s="29" t="s">
        <v>190</v>
      </c>
      <c r="D46" s="23">
        <f>19*(12+12)*5</f>
        <v>2280</v>
      </c>
      <c r="E46" s="27">
        <v>2280</v>
      </c>
      <c r="F46" s="23" t="s">
        <v>93</v>
      </c>
      <c r="G46" s="60">
        <v>150</v>
      </c>
      <c r="H46" s="65">
        <f t="shared" ref="H46:H47" si="8">E46*G46</f>
        <v>342000</v>
      </c>
      <c r="I46" s="23"/>
      <c r="J46" s="27"/>
      <c r="K46" s="72"/>
      <c r="L46" s="73"/>
      <c r="M46" s="73"/>
      <c r="N46" s="73"/>
      <c r="O46" s="73"/>
      <c r="P46" s="73"/>
      <c r="Q46" s="73"/>
      <c r="R46" s="73"/>
      <c r="S46" s="73"/>
      <c r="T46" s="73"/>
      <c r="U46" s="73"/>
    </row>
    <row r="47" spans="1:21" x14ac:dyDescent="0.2">
      <c r="A47" s="48">
        <v>46</v>
      </c>
      <c r="B47" s="29"/>
      <c r="C47" s="29" t="s">
        <v>191</v>
      </c>
      <c r="D47" s="23"/>
      <c r="E47" s="27">
        <v>2280</v>
      </c>
      <c r="F47" s="23" t="s">
        <v>93</v>
      </c>
      <c r="G47" s="60">
        <v>250</v>
      </c>
      <c r="H47" s="65">
        <f t="shared" si="8"/>
        <v>570000</v>
      </c>
      <c r="I47" s="64"/>
      <c r="J47" s="27"/>
      <c r="K47" s="72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x14ac:dyDescent="0.2">
      <c r="A48" s="48">
        <v>47</v>
      </c>
      <c r="B48" s="32"/>
      <c r="C48" s="29" t="s">
        <v>192</v>
      </c>
      <c r="D48" s="23"/>
      <c r="E48" s="27">
        <v>2280</v>
      </c>
      <c r="F48" s="23" t="s">
        <v>93</v>
      </c>
      <c r="G48" s="60">
        <v>150</v>
      </c>
      <c r="H48" s="65">
        <f>E48*G48</f>
        <v>342000</v>
      </c>
      <c r="I48" s="23"/>
      <c r="J48" s="27"/>
      <c r="K48" s="72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x14ac:dyDescent="0.2">
      <c r="A49" s="48">
        <v>49</v>
      </c>
      <c r="B49" s="32"/>
      <c r="C49" s="29" t="s">
        <v>166</v>
      </c>
      <c r="D49" s="23"/>
      <c r="E49" s="27">
        <v>504</v>
      </c>
      <c r="F49" s="23" t="s">
        <v>94</v>
      </c>
      <c r="G49" s="60">
        <v>1500</v>
      </c>
      <c r="H49" s="65">
        <f t="shared" ref="H49:H51" si="9">E49*G49</f>
        <v>756000</v>
      </c>
      <c r="I49" s="64"/>
      <c r="J49" s="27"/>
      <c r="K49" s="72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1:21" x14ac:dyDescent="0.2">
      <c r="A50" s="48">
        <v>50</v>
      </c>
      <c r="B50" s="32"/>
      <c r="C50" s="29" t="s">
        <v>113</v>
      </c>
      <c r="D50" s="23"/>
      <c r="E50" s="27">
        <v>360</v>
      </c>
      <c r="F50" s="23" t="s">
        <v>94</v>
      </c>
      <c r="G50" s="60">
        <v>2000</v>
      </c>
      <c r="H50" s="65">
        <f t="shared" si="9"/>
        <v>720000</v>
      </c>
      <c r="I50" s="64"/>
      <c r="J50" s="27"/>
      <c r="K50" s="72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1:21" x14ac:dyDescent="0.2">
      <c r="A51" s="48">
        <v>51</v>
      </c>
      <c r="B51" s="23"/>
      <c r="C51" s="29" t="s">
        <v>112</v>
      </c>
      <c r="D51" s="23"/>
      <c r="E51" s="27">
        <v>24</v>
      </c>
      <c r="F51" s="23" t="s">
        <v>109</v>
      </c>
      <c r="G51" s="60">
        <v>1175</v>
      </c>
      <c r="H51" s="65">
        <f t="shared" si="9"/>
        <v>28200</v>
      </c>
      <c r="I51" s="64"/>
      <c r="J51" s="27"/>
      <c r="K51" s="72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1:21" x14ac:dyDescent="0.2">
      <c r="A52" s="48">
        <v>52</v>
      </c>
      <c r="B52" s="53" t="s">
        <v>38</v>
      </c>
      <c r="C52" s="54" t="s">
        <v>4</v>
      </c>
      <c r="D52" s="58" t="s">
        <v>0</v>
      </c>
      <c r="E52" s="66"/>
      <c r="F52" s="53"/>
      <c r="G52" s="67"/>
      <c r="H52" s="68">
        <f>SUM(H53)</f>
        <v>836060</v>
      </c>
      <c r="I52" s="77" t="s">
        <v>20</v>
      </c>
      <c r="J52" s="66"/>
      <c r="K52" s="70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38.25" x14ac:dyDescent="0.2">
      <c r="A53" s="48">
        <v>53</v>
      </c>
      <c r="B53" s="29"/>
      <c r="C53" s="29" t="s">
        <v>114</v>
      </c>
      <c r="D53" s="23"/>
      <c r="E53" s="27">
        <v>17</v>
      </c>
      <c r="F53" s="23" t="s">
        <v>93</v>
      </c>
      <c r="G53" s="60">
        <v>49180</v>
      </c>
      <c r="H53" s="65">
        <f t="shared" ref="H53" si="10">E53*G53</f>
        <v>836060</v>
      </c>
      <c r="I53" s="74"/>
      <c r="J53" s="27"/>
      <c r="K53" s="72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x14ac:dyDescent="0.2">
      <c r="A54" s="48">
        <v>54</v>
      </c>
      <c r="B54" s="53" t="s">
        <v>38</v>
      </c>
      <c r="C54" s="54" t="s">
        <v>5</v>
      </c>
      <c r="D54" s="58" t="s">
        <v>0</v>
      </c>
      <c r="E54" s="66"/>
      <c r="F54" s="53"/>
      <c r="G54" s="67"/>
      <c r="H54" s="68">
        <f>SUM(H55:H62)</f>
        <v>1000000</v>
      </c>
      <c r="I54" s="77" t="s">
        <v>20</v>
      </c>
      <c r="J54" s="66"/>
      <c r="K54" s="70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x14ac:dyDescent="0.2">
      <c r="A55" s="48">
        <v>56</v>
      </c>
      <c r="B55" s="29"/>
      <c r="C55" s="29" t="s">
        <v>116</v>
      </c>
      <c r="D55" s="23">
        <f>108*4</f>
        <v>432</v>
      </c>
      <c r="E55" s="27">
        <v>432</v>
      </c>
      <c r="F55" s="23" t="s">
        <v>93</v>
      </c>
      <c r="G55" s="60">
        <v>150</v>
      </c>
      <c r="H55" s="65">
        <f t="shared" ref="H55:H62" si="11">E55*G55</f>
        <v>64800</v>
      </c>
      <c r="I55" s="23"/>
      <c r="J55" s="27"/>
      <c r="K55" s="72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x14ac:dyDescent="0.2">
      <c r="A56" s="48">
        <v>57</v>
      </c>
      <c r="B56" s="29"/>
      <c r="C56" s="29" t="s">
        <v>117</v>
      </c>
      <c r="D56" s="23"/>
      <c r="E56" s="27">
        <v>432</v>
      </c>
      <c r="F56" s="23" t="s">
        <v>93</v>
      </c>
      <c r="G56" s="60">
        <v>250</v>
      </c>
      <c r="H56" s="65">
        <f t="shared" si="11"/>
        <v>108000</v>
      </c>
      <c r="I56" s="64"/>
      <c r="J56" s="27"/>
      <c r="K56" s="72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x14ac:dyDescent="0.2">
      <c r="A57" s="48">
        <v>58</v>
      </c>
      <c r="B57" s="32"/>
      <c r="C57" s="29" t="s">
        <v>118</v>
      </c>
      <c r="D57" s="23"/>
      <c r="E57" s="27">
        <v>432</v>
      </c>
      <c r="F57" s="23" t="s">
        <v>93</v>
      </c>
      <c r="G57" s="60">
        <v>150</v>
      </c>
      <c r="H57" s="65">
        <f t="shared" si="11"/>
        <v>64800</v>
      </c>
      <c r="I57" s="23"/>
      <c r="J57" s="27"/>
      <c r="K57" s="72"/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x14ac:dyDescent="0.2">
      <c r="A58" s="48">
        <v>60</v>
      </c>
      <c r="B58" s="32"/>
      <c r="C58" s="29" t="s">
        <v>97</v>
      </c>
      <c r="D58" s="23"/>
      <c r="E58" s="27">
        <v>2</v>
      </c>
      <c r="F58" s="23" t="s">
        <v>94</v>
      </c>
      <c r="G58" s="60">
        <v>7500</v>
      </c>
      <c r="H58" s="65">
        <f t="shared" si="11"/>
        <v>15000</v>
      </c>
      <c r="I58" s="64"/>
      <c r="J58" s="27"/>
      <c r="K58" s="72"/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x14ac:dyDescent="0.2">
      <c r="A59" s="48">
        <v>61</v>
      </c>
      <c r="B59" s="32"/>
      <c r="C59" s="29" t="s">
        <v>120</v>
      </c>
      <c r="D59" s="23"/>
      <c r="E59" s="27">
        <v>216</v>
      </c>
      <c r="F59" s="23" t="s">
        <v>101</v>
      </c>
      <c r="G59" s="60">
        <v>2000</v>
      </c>
      <c r="H59" s="65">
        <f t="shared" si="11"/>
        <v>432000</v>
      </c>
      <c r="I59" s="23"/>
      <c r="J59" s="27"/>
      <c r="K59" s="72"/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x14ac:dyDescent="0.2">
      <c r="A60" s="48">
        <v>62</v>
      </c>
      <c r="B60" s="23"/>
      <c r="C60" s="29" t="s">
        <v>95</v>
      </c>
      <c r="D60" s="23"/>
      <c r="E60" s="27">
        <v>5</v>
      </c>
      <c r="F60" s="23" t="s">
        <v>93</v>
      </c>
      <c r="G60" s="60">
        <v>2000</v>
      </c>
      <c r="H60" s="65">
        <f t="shared" si="11"/>
        <v>10000</v>
      </c>
      <c r="I60" s="23"/>
      <c r="J60" s="27"/>
      <c r="K60" s="72"/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x14ac:dyDescent="0.2">
      <c r="A61" s="48">
        <v>63</v>
      </c>
      <c r="B61" s="32"/>
      <c r="C61" s="29" t="s">
        <v>121</v>
      </c>
      <c r="D61" s="23"/>
      <c r="E61" s="27">
        <v>216</v>
      </c>
      <c r="F61" s="23" t="s">
        <v>94</v>
      </c>
      <c r="G61" s="60">
        <v>1400</v>
      </c>
      <c r="H61" s="65">
        <f t="shared" si="11"/>
        <v>302400</v>
      </c>
      <c r="I61" s="23"/>
      <c r="J61" s="27"/>
      <c r="K61" s="72"/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x14ac:dyDescent="0.2">
      <c r="A62" s="48">
        <v>64</v>
      </c>
      <c r="B62" s="29"/>
      <c r="C62" s="29" t="s">
        <v>98</v>
      </c>
      <c r="D62" s="23"/>
      <c r="E62" s="27">
        <v>1</v>
      </c>
      <c r="F62" s="23" t="s">
        <v>93</v>
      </c>
      <c r="G62" s="61">
        <v>3000</v>
      </c>
      <c r="H62" s="65">
        <f t="shared" si="11"/>
        <v>3000</v>
      </c>
      <c r="I62" s="74"/>
      <c r="J62" s="27"/>
      <c r="K62" s="72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x14ac:dyDescent="0.2">
      <c r="A63" s="48">
        <v>65</v>
      </c>
      <c r="B63" s="53" t="s">
        <v>38</v>
      </c>
      <c r="C63" s="54" t="s">
        <v>13</v>
      </c>
      <c r="D63" s="58" t="s">
        <v>0</v>
      </c>
      <c r="E63" s="66"/>
      <c r="F63" s="53"/>
      <c r="G63" s="67"/>
      <c r="H63" s="68">
        <f>SUM(H64:H68)</f>
        <v>220000</v>
      </c>
      <c r="I63" s="77" t="s">
        <v>20</v>
      </c>
      <c r="J63" s="66"/>
      <c r="K63" s="70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x14ac:dyDescent="0.2">
      <c r="A64" s="48">
        <v>66</v>
      </c>
      <c r="B64" s="29"/>
      <c r="C64" s="29" t="s">
        <v>91</v>
      </c>
      <c r="D64" s="23"/>
      <c r="E64" s="27">
        <v>108</v>
      </c>
      <c r="F64" s="23" t="s">
        <v>93</v>
      </c>
      <c r="G64" s="60">
        <v>150</v>
      </c>
      <c r="H64" s="65">
        <f t="shared" ref="H64:H68" si="12">E64*G64</f>
        <v>16200</v>
      </c>
      <c r="I64" s="23"/>
      <c r="J64" s="27"/>
      <c r="K64" s="72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 x14ac:dyDescent="0.2">
      <c r="A65" s="48">
        <v>67</v>
      </c>
      <c r="B65" s="29"/>
      <c r="C65" s="29" t="s">
        <v>92</v>
      </c>
      <c r="D65" s="23"/>
      <c r="E65" s="27">
        <v>108</v>
      </c>
      <c r="F65" s="23" t="s">
        <v>93</v>
      </c>
      <c r="G65" s="60">
        <v>250</v>
      </c>
      <c r="H65" s="65">
        <f t="shared" si="12"/>
        <v>27000</v>
      </c>
      <c r="I65" s="23"/>
      <c r="J65" s="27"/>
      <c r="K65" s="72"/>
      <c r="L65" s="73"/>
      <c r="M65" s="73"/>
      <c r="N65" s="73"/>
      <c r="O65" s="73"/>
      <c r="P65" s="73"/>
      <c r="Q65" s="73"/>
      <c r="R65" s="73"/>
      <c r="S65" s="73"/>
      <c r="T65" s="73"/>
      <c r="U65" s="73"/>
    </row>
    <row r="66" spans="1:21" x14ac:dyDescent="0.2">
      <c r="A66" s="48">
        <v>68</v>
      </c>
      <c r="B66" s="29"/>
      <c r="C66" s="29" t="s">
        <v>95</v>
      </c>
      <c r="D66" s="23"/>
      <c r="E66" s="27">
        <v>5</v>
      </c>
      <c r="F66" s="23" t="s">
        <v>93</v>
      </c>
      <c r="G66" s="60">
        <v>2260</v>
      </c>
      <c r="H66" s="65">
        <f t="shared" si="12"/>
        <v>11300</v>
      </c>
      <c r="I66" s="23"/>
      <c r="J66" s="27"/>
      <c r="K66" s="72"/>
      <c r="L66" s="73"/>
      <c r="M66" s="73"/>
      <c r="N66" s="73"/>
      <c r="O66" s="73"/>
      <c r="P66" s="73"/>
      <c r="Q66" s="73"/>
      <c r="R66" s="73"/>
      <c r="S66" s="73"/>
      <c r="T66" s="73"/>
      <c r="U66" s="73"/>
    </row>
    <row r="67" spans="1:21" x14ac:dyDescent="0.2">
      <c r="A67" s="48">
        <v>69</v>
      </c>
      <c r="B67" s="32"/>
      <c r="C67" s="29" t="s">
        <v>100</v>
      </c>
      <c r="D67" s="23"/>
      <c r="E67" s="27">
        <v>108</v>
      </c>
      <c r="F67" s="23" t="s">
        <v>94</v>
      </c>
      <c r="G67" s="60">
        <v>1500</v>
      </c>
      <c r="H67" s="65">
        <f t="shared" si="12"/>
        <v>162000</v>
      </c>
      <c r="I67" s="23"/>
      <c r="J67" s="27"/>
      <c r="K67" s="72"/>
      <c r="L67" s="73"/>
      <c r="M67" s="73"/>
      <c r="N67" s="73"/>
      <c r="O67" s="73"/>
      <c r="P67" s="73"/>
      <c r="Q67" s="73"/>
      <c r="R67" s="73"/>
      <c r="S67" s="73"/>
      <c r="T67" s="73"/>
      <c r="U67" s="73"/>
    </row>
    <row r="68" spans="1:21" x14ac:dyDescent="0.2">
      <c r="A68" s="48">
        <v>70</v>
      </c>
      <c r="B68" s="32"/>
      <c r="C68" s="29" t="s">
        <v>98</v>
      </c>
      <c r="D68" s="23"/>
      <c r="E68" s="27">
        <v>1</v>
      </c>
      <c r="F68" s="23" t="s">
        <v>93</v>
      </c>
      <c r="G68" s="61">
        <v>3500</v>
      </c>
      <c r="H68" s="65">
        <f t="shared" si="12"/>
        <v>3500</v>
      </c>
      <c r="I68" s="23"/>
      <c r="J68" s="27"/>
      <c r="K68" s="72"/>
      <c r="L68" s="73"/>
      <c r="M68" s="73"/>
      <c r="N68" s="73"/>
      <c r="O68" s="73"/>
      <c r="P68" s="73"/>
      <c r="Q68" s="73"/>
      <c r="R68" s="73"/>
      <c r="S68" s="73"/>
      <c r="T68" s="73"/>
      <c r="U68" s="73"/>
    </row>
    <row r="69" spans="1:21" x14ac:dyDescent="0.2">
      <c r="A69" s="48">
        <v>71</v>
      </c>
      <c r="B69" s="39" t="s">
        <v>50</v>
      </c>
      <c r="C69" s="38" t="s">
        <v>51</v>
      </c>
      <c r="D69" s="39" t="s">
        <v>41</v>
      </c>
      <c r="E69" s="62"/>
      <c r="F69" s="39"/>
      <c r="G69" s="59"/>
      <c r="H69" s="63"/>
      <c r="I69" s="76" t="s">
        <v>20</v>
      </c>
      <c r="J69" s="62">
        <v>1</v>
      </c>
      <c r="K69" s="69"/>
      <c r="L69" s="69"/>
      <c r="M69" s="69">
        <v>1</v>
      </c>
      <c r="N69" s="69"/>
      <c r="O69" s="69"/>
      <c r="P69" s="69">
        <v>1</v>
      </c>
      <c r="Q69" s="69"/>
      <c r="R69" s="69"/>
      <c r="S69" s="69">
        <v>1</v>
      </c>
      <c r="T69" s="69"/>
      <c r="U69" s="69"/>
    </row>
    <row r="70" spans="1:21" x14ac:dyDescent="0.2">
      <c r="A70" s="48">
        <v>72</v>
      </c>
      <c r="B70" s="53" t="s">
        <v>50</v>
      </c>
      <c r="C70" s="54" t="s">
        <v>8</v>
      </c>
      <c r="D70" s="58" t="s">
        <v>0</v>
      </c>
      <c r="E70" s="66"/>
      <c r="F70" s="53"/>
      <c r="G70" s="67"/>
      <c r="H70" s="68">
        <f>SUM(H71:H73)</f>
        <v>721000</v>
      </c>
      <c r="I70" s="77" t="s">
        <v>20</v>
      </c>
      <c r="J70" s="66"/>
      <c r="K70" s="70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x14ac:dyDescent="0.2">
      <c r="A71" s="48">
        <v>73</v>
      </c>
      <c r="B71" s="23"/>
      <c r="C71" s="29" t="s">
        <v>122</v>
      </c>
      <c r="D71" s="23"/>
      <c r="E71" s="27">
        <v>77</v>
      </c>
      <c r="F71" s="23" t="s">
        <v>109</v>
      </c>
      <c r="G71" s="60">
        <v>4800</v>
      </c>
      <c r="H71" s="65">
        <f t="shared" ref="H71:H73" si="13">E71*G71</f>
        <v>369600</v>
      </c>
      <c r="I71" s="65"/>
      <c r="J71" s="27"/>
      <c r="K71" s="72"/>
      <c r="L71" s="73"/>
      <c r="M71" s="73"/>
      <c r="N71" s="73"/>
      <c r="O71" s="73"/>
      <c r="P71" s="73"/>
      <c r="Q71" s="73"/>
      <c r="R71" s="73"/>
      <c r="S71" s="73"/>
      <c r="T71" s="73"/>
      <c r="U71" s="73"/>
    </row>
    <row r="72" spans="1:21" x14ac:dyDescent="0.2">
      <c r="A72" s="48">
        <v>74</v>
      </c>
      <c r="B72" s="32"/>
      <c r="C72" s="29" t="s">
        <v>123</v>
      </c>
      <c r="D72" s="23"/>
      <c r="E72" s="27">
        <v>77</v>
      </c>
      <c r="F72" s="23" t="s">
        <v>109</v>
      </c>
      <c r="G72" s="60">
        <v>4200</v>
      </c>
      <c r="H72" s="65">
        <f t="shared" si="13"/>
        <v>323400</v>
      </c>
      <c r="I72" s="23"/>
      <c r="J72" s="27"/>
      <c r="K72" s="72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3" spans="1:21" x14ac:dyDescent="0.2">
      <c r="A73" s="48">
        <v>75</v>
      </c>
      <c r="B73" s="29"/>
      <c r="C73" s="29" t="s">
        <v>124</v>
      </c>
      <c r="D73" s="23"/>
      <c r="E73" s="27">
        <v>80</v>
      </c>
      <c r="F73" s="23" t="s">
        <v>109</v>
      </c>
      <c r="G73" s="61">
        <v>350</v>
      </c>
      <c r="H73" s="65">
        <f t="shared" si="13"/>
        <v>28000</v>
      </c>
      <c r="I73" s="74"/>
      <c r="J73" s="27"/>
      <c r="K73" s="72"/>
      <c r="L73" s="73"/>
      <c r="M73" s="73"/>
      <c r="N73" s="73"/>
      <c r="O73" s="73"/>
      <c r="P73" s="73"/>
      <c r="Q73" s="73"/>
      <c r="R73" s="73"/>
      <c r="S73" s="73"/>
      <c r="T73" s="73"/>
      <c r="U73" s="73"/>
    </row>
    <row r="74" spans="1:21" x14ac:dyDescent="0.2">
      <c r="A74" s="48">
        <v>76</v>
      </c>
      <c r="B74" s="29"/>
      <c r="C74" s="29" t="s">
        <v>125</v>
      </c>
      <c r="D74" s="23"/>
      <c r="E74" s="27">
        <v>76</v>
      </c>
      <c r="F74" s="23" t="s">
        <v>109</v>
      </c>
      <c r="G74" s="61">
        <v>380</v>
      </c>
      <c r="H74" s="65">
        <f t="shared" ref="H74" si="14">E74*G74</f>
        <v>28880</v>
      </c>
      <c r="I74" s="23"/>
      <c r="J74" s="27"/>
      <c r="K74" s="72"/>
      <c r="L74" s="73"/>
      <c r="M74" s="73"/>
      <c r="N74" s="73"/>
      <c r="O74" s="73"/>
      <c r="P74" s="73"/>
      <c r="Q74" s="73"/>
      <c r="R74" s="73"/>
      <c r="S74" s="73"/>
      <c r="T74" s="73"/>
      <c r="U74" s="73"/>
    </row>
    <row r="75" spans="1:21" x14ac:dyDescent="0.2">
      <c r="A75" s="48">
        <v>77</v>
      </c>
      <c r="B75" s="39" t="s">
        <v>53</v>
      </c>
      <c r="C75" s="38" t="s">
        <v>52</v>
      </c>
      <c r="D75" s="39" t="s">
        <v>41</v>
      </c>
      <c r="E75" s="62"/>
      <c r="F75" s="39"/>
      <c r="G75" s="59"/>
      <c r="H75" s="63"/>
      <c r="I75" s="76" t="s">
        <v>20</v>
      </c>
      <c r="J75" s="62">
        <v>1</v>
      </c>
      <c r="K75" s="69"/>
      <c r="L75" s="69"/>
      <c r="M75" s="69">
        <v>1</v>
      </c>
      <c r="N75" s="69"/>
      <c r="O75" s="69"/>
      <c r="P75" s="69">
        <v>1</v>
      </c>
      <c r="Q75" s="69"/>
      <c r="R75" s="69"/>
      <c r="S75" s="69">
        <v>1</v>
      </c>
      <c r="T75" s="69"/>
      <c r="U75" s="69"/>
    </row>
    <row r="76" spans="1:21" x14ac:dyDescent="0.2">
      <c r="A76" s="48">
        <v>78</v>
      </c>
      <c r="B76" s="53" t="s">
        <v>53</v>
      </c>
      <c r="C76" s="54" t="s">
        <v>17</v>
      </c>
      <c r="D76" s="58" t="s">
        <v>0</v>
      </c>
      <c r="E76" s="66"/>
      <c r="F76" s="53"/>
      <c r="G76" s="67"/>
      <c r="H76" s="68">
        <f>SUM(H77)</f>
        <v>1298360</v>
      </c>
      <c r="I76" s="77" t="s">
        <v>20</v>
      </c>
      <c r="J76" s="66"/>
      <c r="K76" s="70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x14ac:dyDescent="0.2">
      <c r="A77" s="48">
        <v>79</v>
      </c>
      <c r="B77" s="32"/>
      <c r="C77" s="29" t="s">
        <v>126</v>
      </c>
      <c r="D77" s="23"/>
      <c r="E77" s="27">
        <v>7000</v>
      </c>
      <c r="F77" s="23" t="s">
        <v>109</v>
      </c>
      <c r="G77" s="60">
        <v>185.48</v>
      </c>
      <c r="H77" s="65">
        <f>E77*G77</f>
        <v>1298360</v>
      </c>
      <c r="I77" s="65"/>
      <c r="J77" s="27"/>
      <c r="K77" s="72"/>
      <c r="L77" s="73"/>
      <c r="M77" s="73"/>
      <c r="N77" s="73"/>
      <c r="O77" s="73"/>
      <c r="P77" s="73"/>
      <c r="Q77" s="73"/>
      <c r="R77" s="73"/>
      <c r="S77" s="73"/>
      <c r="T77" s="73"/>
      <c r="U77" s="73"/>
    </row>
    <row r="78" spans="1:21" x14ac:dyDescent="0.2">
      <c r="A78" s="48">
        <v>80</v>
      </c>
      <c r="B78" s="53" t="s">
        <v>53</v>
      </c>
      <c r="C78" s="54" t="s">
        <v>18</v>
      </c>
      <c r="D78" s="58" t="s">
        <v>0</v>
      </c>
      <c r="E78" s="66"/>
      <c r="F78" s="53"/>
      <c r="G78" s="67"/>
      <c r="H78" s="68">
        <f>SUM(H79)</f>
        <v>1191200</v>
      </c>
      <c r="I78" s="77" t="s">
        <v>20</v>
      </c>
      <c r="J78" s="66"/>
      <c r="K78" s="70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x14ac:dyDescent="0.2">
      <c r="A79" s="48">
        <v>81</v>
      </c>
      <c r="B79" s="32"/>
      <c r="C79" s="29" t="s">
        <v>126</v>
      </c>
      <c r="D79" s="23"/>
      <c r="E79" s="27">
        <v>14890</v>
      </c>
      <c r="F79" s="23" t="s">
        <v>109</v>
      </c>
      <c r="G79" s="60">
        <v>80</v>
      </c>
      <c r="H79" s="65">
        <f>E79*G79</f>
        <v>1191200</v>
      </c>
      <c r="I79" s="65"/>
      <c r="J79" s="27"/>
      <c r="K79" s="72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x14ac:dyDescent="0.2">
      <c r="A80" s="48">
        <v>82</v>
      </c>
      <c r="B80" s="39" t="s">
        <v>55</v>
      </c>
      <c r="C80" s="38" t="s">
        <v>54</v>
      </c>
      <c r="D80" s="39" t="s">
        <v>41</v>
      </c>
      <c r="E80" s="62"/>
      <c r="F80" s="39"/>
      <c r="G80" s="59"/>
      <c r="H80" s="63"/>
      <c r="I80" s="76" t="s">
        <v>20</v>
      </c>
      <c r="J80" s="62">
        <v>1</v>
      </c>
      <c r="K80" s="69"/>
      <c r="L80" s="69"/>
      <c r="M80" s="69">
        <v>1</v>
      </c>
      <c r="N80" s="69"/>
      <c r="O80" s="69"/>
      <c r="P80" s="69">
        <v>1</v>
      </c>
      <c r="Q80" s="69"/>
      <c r="R80" s="69"/>
      <c r="S80" s="69">
        <v>1</v>
      </c>
      <c r="T80" s="69"/>
      <c r="U80" s="69"/>
    </row>
    <row r="81" spans="1:21" x14ac:dyDescent="0.2">
      <c r="A81" s="48">
        <v>83</v>
      </c>
      <c r="B81" s="53" t="s">
        <v>55</v>
      </c>
      <c r="C81" s="54" t="s">
        <v>6</v>
      </c>
      <c r="D81" s="58" t="s">
        <v>0</v>
      </c>
      <c r="E81" s="66"/>
      <c r="F81" s="53"/>
      <c r="G81" s="67"/>
      <c r="H81" s="68">
        <f>SUM(H82:H84)</f>
        <v>249600</v>
      </c>
      <c r="I81" s="77" t="s">
        <v>20</v>
      </c>
      <c r="J81" s="66"/>
      <c r="K81" s="70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x14ac:dyDescent="0.2">
      <c r="A82" s="48">
        <v>84</v>
      </c>
      <c r="B82" s="32"/>
      <c r="C82" s="29" t="s">
        <v>127</v>
      </c>
      <c r="D82" s="23"/>
      <c r="E82" s="27">
        <v>420</v>
      </c>
      <c r="F82" s="23" t="s">
        <v>93</v>
      </c>
      <c r="G82" s="60">
        <v>150</v>
      </c>
      <c r="H82" s="65">
        <f>E82*G82</f>
        <v>63000</v>
      </c>
      <c r="I82" s="65"/>
      <c r="J82" s="27"/>
      <c r="K82" s="72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1:21" x14ac:dyDescent="0.2">
      <c r="A83" s="48">
        <v>85</v>
      </c>
      <c r="B83" s="32"/>
      <c r="C83" s="29" t="s">
        <v>128</v>
      </c>
      <c r="D83" s="23"/>
      <c r="E83" s="27">
        <v>420</v>
      </c>
      <c r="F83" s="23" t="s">
        <v>93</v>
      </c>
      <c r="G83" s="60">
        <v>250</v>
      </c>
      <c r="H83" s="65">
        <f t="shared" ref="H83" si="15">E83*G83</f>
        <v>105000</v>
      </c>
      <c r="I83" s="23"/>
      <c r="J83" s="27"/>
      <c r="K83" s="72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1:21" x14ac:dyDescent="0.2">
      <c r="A84" s="48">
        <v>86</v>
      </c>
      <c r="B84" s="32"/>
      <c r="C84" s="29" t="s">
        <v>129</v>
      </c>
      <c r="D84" s="23"/>
      <c r="E84" s="27">
        <v>272</v>
      </c>
      <c r="F84" s="23" t="s">
        <v>109</v>
      </c>
      <c r="G84" s="60">
        <v>300</v>
      </c>
      <c r="H84" s="65">
        <f t="shared" ref="H84" si="16">E84*G84</f>
        <v>81600</v>
      </c>
      <c r="I84" s="23"/>
      <c r="J84" s="27"/>
      <c r="K84" s="72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1:21" x14ac:dyDescent="0.2">
      <c r="A85" s="48">
        <v>87</v>
      </c>
      <c r="B85" s="53" t="s">
        <v>55</v>
      </c>
      <c r="C85" s="54" t="s">
        <v>3</v>
      </c>
      <c r="D85" s="58" t="s">
        <v>0</v>
      </c>
      <c r="E85" s="66"/>
      <c r="F85" s="53"/>
      <c r="G85" s="67"/>
      <c r="H85" s="68">
        <f>SUM(H86:H93)</f>
        <v>500000</v>
      </c>
      <c r="I85" s="77" t="s">
        <v>20</v>
      </c>
      <c r="J85" s="66"/>
      <c r="K85" s="70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x14ac:dyDescent="0.2">
      <c r="A86" s="48">
        <v>89</v>
      </c>
      <c r="B86" s="29"/>
      <c r="C86" s="29" t="s">
        <v>116</v>
      </c>
      <c r="D86" s="23"/>
      <c r="E86" s="27">
        <v>324</v>
      </c>
      <c r="F86" s="23" t="s">
        <v>93</v>
      </c>
      <c r="G86" s="60">
        <v>150</v>
      </c>
      <c r="H86" s="65">
        <f t="shared" ref="H86:H93" si="17">E86*G86</f>
        <v>48600</v>
      </c>
      <c r="I86" s="23"/>
      <c r="J86" s="27"/>
      <c r="K86" s="72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1:21" x14ac:dyDescent="0.2">
      <c r="A87" s="48">
        <v>90</v>
      </c>
      <c r="B87" s="29"/>
      <c r="C87" s="29" t="s">
        <v>117</v>
      </c>
      <c r="D87" s="23"/>
      <c r="E87" s="27">
        <v>324</v>
      </c>
      <c r="F87" s="23" t="s">
        <v>93</v>
      </c>
      <c r="G87" s="60">
        <v>250</v>
      </c>
      <c r="H87" s="65">
        <f t="shared" si="17"/>
        <v>81000</v>
      </c>
      <c r="I87" s="64"/>
      <c r="J87" s="27"/>
      <c r="K87" s="72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1:21" x14ac:dyDescent="0.2">
      <c r="A88" s="48">
        <v>91</v>
      </c>
      <c r="B88" s="32"/>
      <c r="C88" s="29" t="s">
        <v>115</v>
      </c>
      <c r="D88" s="23"/>
      <c r="E88" s="27">
        <v>216</v>
      </c>
      <c r="F88" s="23" t="s">
        <v>93</v>
      </c>
      <c r="G88" s="60">
        <v>150</v>
      </c>
      <c r="H88" s="65">
        <f t="shared" si="17"/>
        <v>32400</v>
      </c>
      <c r="I88" s="23"/>
      <c r="J88" s="27"/>
      <c r="K88" s="72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1:21" x14ac:dyDescent="0.2">
      <c r="A89" s="48">
        <v>93</v>
      </c>
      <c r="B89" s="32"/>
      <c r="C89" s="29" t="s">
        <v>97</v>
      </c>
      <c r="D89" s="23"/>
      <c r="E89" s="27">
        <v>1</v>
      </c>
      <c r="F89" s="23" t="s">
        <v>94</v>
      </c>
      <c r="G89" s="60">
        <v>15000</v>
      </c>
      <c r="H89" s="65">
        <f t="shared" si="17"/>
        <v>15000</v>
      </c>
      <c r="I89" s="23"/>
      <c r="J89" s="27"/>
      <c r="K89" s="72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1:21" x14ac:dyDescent="0.2">
      <c r="A90" s="48">
        <v>94</v>
      </c>
      <c r="B90" s="32"/>
      <c r="C90" s="29" t="s">
        <v>119</v>
      </c>
      <c r="D90" s="23"/>
      <c r="E90" s="27">
        <v>108</v>
      </c>
      <c r="F90" s="23" t="s">
        <v>101</v>
      </c>
      <c r="G90" s="60">
        <v>2000</v>
      </c>
      <c r="H90" s="65">
        <f t="shared" si="17"/>
        <v>216000</v>
      </c>
      <c r="I90" s="23"/>
      <c r="J90" s="27"/>
      <c r="K90" s="72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1:21" x14ac:dyDescent="0.2">
      <c r="A91" s="48">
        <v>95</v>
      </c>
      <c r="B91" s="23"/>
      <c r="C91" s="29" t="s">
        <v>95</v>
      </c>
      <c r="D91" s="23"/>
      <c r="E91" s="27">
        <v>4</v>
      </c>
      <c r="F91" s="23" t="s">
        <v>93</v>
      </c>
      <c r="G91" s="60">
        <v>2644</v>
      </c>
      <c r="H91" s="65">
        <f t="shared" si="17"/>
        <v>10576</v>
      </c>
      <c r="I91" s="64"/>
      <c r="J91" s="27"/>
      <c r="K91" s="72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1:21" x14ac:dyDescent="0.2">
      <c r="A92" s="48">
        <v>96</v>
      </c>
      <c r="B92" s="32"/>
      <c r="C92" s="29" t="s">
        <v>121</v>
      </c>
      <c r="D92" s="23"/>
      <c r="E92" s="27">
        <v>108</v>
      </c>
      <c r="F92" s="23" t="s">
        <v>94</v>
      </c>
      <c r="G92" s="60">
        <v>828</v>
      </c>
      <c r="H92" s="65">
        <f t="shared" si="17"/>
        <v>89424</v>
      </c>
      <c r="I92" s="23"/>
      <c r="J92" s="27"/>
      <c r="K92" s="72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1:21" x14ac:dyDescent="0.2">
      <c r="A93" s="48">
        <v>97</v>
      </c>
      <c r="B93" s="29"/>
      <c r="C93" s="29" t="s">
        <v>98</v>
      </c>
      <c r="D93" s="23"/>
      <c r="E93" s="27">
        <v>2</v>
      </c>
      <c r="F93" s="23" t="s">
        <v>93</v>
      </c>
      <c r="G93" s="61">
        <v>3500</v>
      </c>
      <c r="H93" s="65">
        <f t="shared" si="17"/>
        <v>7000</v>
      </c>
      <c r="I93" s="74"/>
      <c r="J93" s="27"/>
      <c r="K93" s="72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x14ac:dyDescent="0.2">
      <c r="A94" s="48">
        <v>98</v>
      </c>
      <c r="B94" s="53" t="s">
        <v>55</v>
      </c>
      <c r="C94" s="54" t="s">
        <v>12</v>
      </c>
      <c r="D94" s="58" t="s">
        <v>0</v>
      </c>
      <c r="E94" s="66"/>
      <c r="F94" s="53"/>
      <c r="G94" s="67"/>
      <c r="H94" s="68">
        <f>SUM(H95:H99)</f>
        <v>100000</v>
      </c>
      <c r="I94" s="77" t="s">
        <v>20</v>
      </c>
      <c r="J94" s="66"/>
      <c r="K94" s="70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x14ac:dyDescent="0.2">
      <c r="A95" s="48">
        <v>99</v>
      </c>
      <c r="B95" s="29"/>
      <c r="C95" s="29" t="s">
        <v>130</v>
      </c>
      <c r="D95" s="23"/>
      <c r="E95" s="27">
        <v>140</v>
      </c>
      <c r="F95" s="23" t="s">
        <v>93</v>
      </c>
      <c r="G95" s="60">
        <v>150</v>
      </c>
      <c r="H95" s="65">
        <f t="shared" ref="H95:H99" si="18">E95*G95</f>
        <v>21000</v>
      </c>
      <c r="I95" s="23"/>
      <c r="J95" s="27"/>
      <c r="K95" s="72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x14ac:dyDescent="0.2">
      <c r="A96" s="48">
        <v>100</v>
      </c>
      <c r="B96" s="29"/>
      <c r="C96" s="29" t="s">
        <v>131</v>
      </c>
      <c r="D96" s="23"/>
      <c r="E96" s="27">
        <v>140</v>
      </c>
      <c r="F96" s="23" t="s">
        <v>93</v>
      </c>
      <c r="G96" s="60">
        <v>250</v>
      </c>
      <c r="H96" s="65">
        <f t="shared" si="18"/>
        <v>35000</v>
      </c>
      <c r="I96" s="23"/>
      <c r="J96" s="27"/>
      <c r="K96" s="72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 x14ac:dyDescent="0.2">
      <c r="A97" s="48">
        <v>101</v>
      </c>
      <c r="B97" s="29"/>
      <c r="C97" s="29" t="s">
        <v>95</v>
      </c>
      <c r="D97" s="23"/>
      <c r="E97" s="27">
        <v>4</v>
      </c>
      <c r="F97" s="23" t="s">
        <v>93</v>
      </c>
      <c r="G97" s="60">
        <v>2503.75</v>
      </c>
      <c r="H97" s="65">
        <f t="shared" si="18"/>
        <v>10015</v>
      </c>
      <c r="I97" s="23"/>
      <c r="J97" s="27"/>
      <c r="K97" s="72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 x14ac:dyDescent="0.2">
      <c r="A98" s="48">
        <v>102</v>
      </c>
      <c r="B98" s="32"/>
      <c r="C98" s="29" t="s">
        <v>121</v>
      </c>
      <c r="D98" s="23"/>
      <c r="E98" s="27">
        <v>35</v>
      </c>
      <c r="F98" s="23" t="s">
        <v>94</v>
      </c>
      <c r="G98" s="60">
        <v>571</v>
      </c>
      <c r="H98" s="65">
        <f t="shared" si="18"/>
        <v>19985</v>
      </c>
      <c r="I98" s="23"/>
      <c r="J98" s="27"/>
      <c r="K98" s="72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x14ac:dyDescent="0.2">
      <c r="A99" s="48">
        <v>103</v>
      </c>
      <c r="B99" s="32"/>
      <c r="C99" s="29" t="s">
        <v>98</v>
      </c>
      <c r="D99" s="23"/>
      <c r="E99" s="27">
        <v>4</v>
      </c>
      <c r="F99" s="23" t="s">
        <v>93</v>
      </c>
      <c r="G99" s="61">
        <v>3500</v>
      </c>
      <c r="H99" s="65">
        <f t="shared" si="18"/>
        <v>14000</v>
      </c>
      <c r="I99" s="23"/>
      <c r="J99" s="27"/>
      <c r="K99" s="72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 x14ac:dyDescent="0.2">
      <c r="A100" s="48">
        <v>104</v>
      </c>
      <c r="B100" s="53" t="s">
        <v>55</v>
      </c>
      <c r="C100" s="54" t="s">
        <v>11</v>
      </c>
      <c r="D100" s="58" t="s">
        <v>0</v>
      </c>
      <c r="E100" s="66"/>
      <c r="F100" s="53"/>
      <c r="G100" s="67"/>
      <c r="H100" s="68">
        <f>SUM(H101:H108)</f>
        <v>1600000</v>
      </c>
      <c r="I100" s="77" t="s">
        <v>20</v>
      </c>
      <c r="J100" s="66"/>
      <c r="K100" s="70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x14ac:dyDescent="0.2">
      <c r="A101" s="48">
        <v>106</v>
      </c>
      <c r="B101" s="29"/>
      <c r="C101" s="29" t="s">
        <v>167</v>
      </c>
      <c r="D101" s="23"/>
      <c r="E101" s="27">
        <v>1000</v>
      </c>
      <c r="F101" s="23" t="s">
        <v>93</v>
      </c>
      <c r="G101" s="60">
        <v>150</v>
      </c>
      <c r="H101" s="65">
        <f t="shared" ref="H101:H108" si="19">E101*G101</f>
        <v>150000</v>
      </c>
      <c r="I101" s="23"/>
      <c r="J101" s="27"/>
      <c r="K101" s="72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1:21" x14ac:dyDescent="0.2">
      <c r="A102" s="48">
        <v>107</v>
      </c>
      <c r="B102" s="29"/>
      <c r="C102" s="29" t="s">
        <v>168</v>
      </c>
      <c r="D102" s="23"/>
      <c r="E102" s="27">
        <v>1000</v>
      </c>
      <c r="F102" s="23" t="s">
        <v>93</v>
      </c>
      <c r="G102" s="60">
        <v>250</v>
      </c>
      <c r="H102" s="65">
        <f t="shared" si="19"/>
        <v>250000</v>
      </c>
      <c r="I102" s="64"/>
      <c r="J102" s="27"/>
      <c r="K102" s="72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1:21" x14ac:dyDescent="0.2">
      <c r="A103" s="48">
        <v>108</v>
      </c>
      <c r="B103" s="32"/>
      <c r="C103" s="29" t="s">
        <v>169</v>
      </c>
      <c r="D103" s="23"/>
      <c r="E103" s="27">
        <v>1000</v>
      </c>
      <c r="F103" s="23" t="s">
        <v>93</v>
      </c>
      <c r="G103" s="60">
        <v>150</v>
      </c>
      <c r="H103" s="65">
        <f t="shared" si="19"/>
        <v>150000</v>
      </c>
      <c r="I103" s="23"/>
      <c r="J103" s="27"/>
      <c r="K103" s="72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1:21" x14ac:dyDescent="0.2">
      <c r="A104" s="48">
        <v>110</v>
      </c>
      <c r="B104" s="32"/>
      <c r="C104" s="29" t="s">
        <v>133</v>
      </c>
      <c r="D104" s="23"/>
      <c r="E104" s="27">
        <v>4</v>
      </c>
      <c r="F104" s="23" t="s">
        <v>94</v>
      </c>
      <c r="G104" s="60">
        <v>10000</v>
      </c>
      <c r="H104" s="65">
        <f t="shared" si="19"/>
        <v>40000</v>
      </c>
      <c r="I104" s="23"/>
      <c r="J104" s="27"/>
      <c r="K104" s="72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x14ac:dyDescent="0.2">
      <c r="A105" s="48">
        <v>111</v>
      </c>
      <c r="B105" s="32"/>
      <c r="C105" s="29" t="s">
        <v>132</v>
      </c>
      <c r="D105" s="23"/>
      <c r="E105" s="27">
        <v>272</v>
      </c>
      <c r="F105" s="23" t="s">
        <v>101</v>
      </c>
      <c r="G105" s="60">
        <v>2200</v>
      </c>
      <c r="H105" s="65">
        <f t="shared" si="19"/>
        <v>598400</v>
      </c>
      <c r="I105" s="23"/>
      <c r="J105" s="27"/>
      <c r="K105" s="72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x14ac:dyDescent="0.2">
      <c r="A106" s="48">
        <v>112</v>
      </c>
      <c r="B106" s="23"/>
      <c r="C106" s="29" t="s">
        <v>136</v>
      </c>
      <c r="D106" s="23"/>
      <c r="E106" s="27">
        <v>12</v>
      </c>
      <c r="F106" s="23" t="s">
        <v>93</v>
      </c>
      <c r="G106" s="60">
        <v>3000</v>
      </c>
      <c r="H106" s="65">
        <f t="shared" si="19"/>
        <v>36000</v>
      </c>
      <c r="I106" s="23"/>
      <c r="J106" s="27"/>
      <c r="K106" s="72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1:21" x14ac:dyDescent="0.2">
      <c r="A107" s="48">
        <v>113</v>
      </c>
      <c r="B107" s="32"/>
      <c r="C107" s="29" t="s">
        <v>134</v>
      </c>
      <c r="D107" s="23"/>
      <c r="E107" s="27">
        <v>200</v>
      </c>
      <c r="F107" s="23" t="s">
        <v>94</v>
      </c>
      <c r="G107" s="60">
        <v>1808</v>
      </c>
      <c r="H107" s="65">
        <f t="shared" si="19"/>
        <v>361600</v>
      </c>
      <c r="I107" s="64"/>
      <c r="J107" s="27"/>
      <c r="K107" s="72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1:21" x14ac:dyDescent="0.2">
      <c r="A108" s="48">
        <v>114</v>
      </c>
      <c r="B108" s="29"/>
      <c r="C108" s="29" t="s">
        <v>135</v>
      </c>
      <c r="D108" s="23"/>
      <c r="E108" s="27">
        <v>4</v>
      </c>
      <c r="F108" s="23" t="s">
        <v>93</v>
      </c>
      <c r="G108" s="61">
        <v>3500</v>
      </c>
      <c r="H108" s="65">
        <f t="shared" si="19"/>
        <v>14000</v>
      </c>
      <c r="I108" s="23"/>
      <c r="J108" s="27"/>
      <c r="K108" s="72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1:21" x14ac:dyDescent="0.2">
      <c r="A109" s="48">
        <v>115</v>
      </c>
      <c r="B109" s="53" t="s">
        <v>55</v>
      </c>
      <c r="C109" s="54" t="s">
        <v>9</v>
      </c>
      <c r="D109" s="58" t="s">
        <v>0</v>
      </c>
      <c r="E109" s="66"/>
      <c r="F109" s="53"/>
      <c r="G109" s="67"/>
      <c r="H109" s="68">
        <f>SUM(H110:H115)</f>
        <v>4000000</v>
      </c>
      <c r="I109" s="77" t="s">
        <v>20</v>
      </c>
      <c r="J109" s="66"/>
      <c r="K109" s="70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x14ac:dyDescent="0.2">
      <c r="A110" s="48">
        <v>117</v>
      </c>
      <c r="B110" s="29"/>
      <c r="C110" s="29" t="s">
        <v>170</v>
      </c>
      <c r="D110" s="23"/>
      <c r="E110" s="27">
        <v>5000</v>
      </c>
      <c r="F110" s="23" t="s">
        <v>93</v>
      </c>
      <c r="G110" s="60">
        <v>150</v>
      </c>
      <c r="H110" s="65">
        <f t="shared" ref="H110:H115" si="20">E110*G110</f>
        <v>750000</v>
      </c>
      <c r="I110" s="23"/>
      <c r="J110" s="27"/>
      <c r="K110" s="72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1:21" x14ac:dyDescent="0.2">
      <c r="A111" s="48">
        <v>118</v>
      </c>
      <c r="B111" s="29"/>
      <c r="C111" s="29" t="s">
        <v>171</v>
      </c>
      <c r="D111" s="23"/>
      <c r="E111" s="27">
        <v>5000</v>
      </c>
      <c r="F111" s="23" t="s">
        <v>93</v>
      </c>
      <c r="G111" s="60">
        <v>250</v>
      </c>
      <c r="H111" s="65">
        <f t="shared" si="20"/>
        <v>1250000</v>
      </c>
      <c r="I111" s="64"/>
      <c r="J111" s="27"/>
      <c r="K111" s="72"/>
      <c r="L111" s="73"/>
      <c r="M111" s="73"/>
      <c r="N111" s="73"/>
      <c r="O111" s="73"/>
      <c r="P111" s="73"/>
      <c r="Q111" s="73"/>
      <c r="R111" s="73"/>
      <c r="S111" s="73"/>
      <c r="T111" s="73"/>
      <c r="U111" s="73"/>
    </row>
    <row r="112" spans="1:21" x14ac:dyDescent="0.2">
      <c r="A112" s="48">
        <v>119</v>
      </c>
      <c r="B112" s="29"/>
      <c r="C112" s="29" t="s">
        <v>172</v>
      </c>
      <c r="D112" s="23"/>
      <c r="E112" s="27">
        <v>5000</v>
      </c>
      <c r="F112" s="23" t="s">
        <v>93</v>
      </c>
      <c r="G112" s="60">
        <v>150</v>
      </c>
      <c r="H112" s="65">
        <f t="shared" si="20"/>
        <v>750000</v>
      </c>
      <c r="I112" s="23"/>
      <c r="J112" s="27"/>
      <c r="K112" s="72"/>
      <c r="L112" s="73"/>
      <c r="M112" s="73"/>
      <c r="N112" s="73"/>
      <c r="O112" s="73"/>
      <c r="P112" s="73"/>
      <c r="Q112" s="73"/>
      <c r="R112" s="73"/>
      <c r="S112" s="73"/>
      <c r="T112" s="73"/>
      <c r="U112" s="73"/>
    </row>
    <row r="113" spans="1:21" x14ac:dyDescent="0.2">
      <c r="A113" s="48">
        <v>121</v>
      </c>
      <c r="B113" s="29"/>
      <c r="C113" s="29" t="s">
        <v>173</v>
      </c>
      <c r="D113" s="23"/>
      <c r="E113" s="27">
        <v>500</v>
      </c>
      <c r="F113" s="23" t="s">
        <v>101</v>
      </c>
      <c r="G113" s="60">
        <v>1500</v>
      </c>
      <c r="H113" s="65">
        <f t="shared" si="20"/>
        <v>750000</v>
      </c>
      <c r="I113" s="23"/>
      <c r="J113" s="27"/>
      <c r="K113" s="72"/>
      <c r="L113" s="73"/>
      <c r="M113" s="73"/>
      <c r="N113" s="73"/>
      <c r="O113" s="73"/>
      <c r="P113" s="73"/>
      <c r="Q113" s="73"/>
      <c r="R113" s="73"/>
      <c r="S113" s="73"/>
      <c r="T113" s="73"/>
      <c r="U113" s="73"/>
    </row>
    <row r="114" spans="1:21" x14ac:dyDescent="0.2">
      <c r="A114" s="48">
        <v>122</v>
      </c>
      <c r="B114" s="29"/>
      <c r="C114" s="29" t="s">
        <v>138</v>
      </c>
      <c r="D114" s="23"/>
      <c r="E114" s="27">
        <v>1000</v>
      </c>
      <c r="F114" s="23" t="s">
        <v>94</v>
      </c>
      <c r="G114" s="60">
        <v>400</v>
      </c>
      <c r="H114" s="65">
        <f t="shared" si="20"/>
        <v>400000</v>
      </c>
      <c r="I114" s="23"/>
      <c r="J114" s="27"/>
      <c r="K114" s="72"/>
      <c r="L114" s="73"/>
      <c r="M114" s="73"/>
      <c r="N114" s="73"/>
      <c r="O114" s="73"/>
      <c r="P114" s="73"/>
      <c r="Q114" s="73"/>
      <c r="R114" s="73"/>
      <c r="S114" s="73"/>
      <c r="T114" s="73"/>
      <c r="U114" s="73"/>
    </row>
    <row r="115" spans="1:21" x14ac:dyDescent="0.2">
      <c r="A115" s="48">
        <v>123</v>
      </c>
      <c r="B115" s="23"/>
      <c r="C115" s="29" t="s">
        <v>137</v>
      </c>
      <c r="D115" s="23"/>
      <c r="E115" s="27">
        <v>20</v>
      </c>
      <c r="F115" s="23" t="s">
        <v>109</v>
      </c>
      <c r="G115" s="61">
        <v>5000</v>
      </c>
      <c r="H115" s="65">
        <f t="shared" si="20"/>
        <v>100000</v>
      </c>
      <c r="I115" s="23"/>
      <c r="J115" s="27"/>
      <c r="K115" s="72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1:21" x14ac:dyDescent="0.2">
      <c r="A116" s="48">
        <v>124</v>
      </c>
      <c r="B116" s="53" t="s">
        <v>55</v>
      </c>
      <c r="C116" s="54" t="s">
        <v>10</v>
      </c>
      <c r="D116" s="58" t="s">
        <v>0</v>
      </c>
      <c r="E116" s="66"/>
      <c r="F116" s="53"/>
      <c r="G116" s="67"/>
      <c r="H116" s="68">
        <f>SUM(H117:H124)</f>
        <v>1600000</v>
      </c>
      <c r="I116" s="77" t="s">
        <v>20</v>
      </c>
      <c r="J116" s="66"/>
      <c r="K116" s="70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x14ac:dyDescent="0.2">
      <c r="A117" s="48">
        <v>126</v>
      </c>
      <c r="B117" s="29"/>
      <c r="C117" s="29" t="s">
        <v>167</v>
      </c>
      <c r="D117" s="23"/>
      <c r="E117" s="27">
        <v>1000</v>
      </c>
      <c r="F117" s="23" t="s">
        <v>93</v>
      </c>
      <c r="G117" s="60">
        <v>150</v>
      </c>
      <c r="H117" s="65">
        <f t="shared" ref="H117:H124" si="21">E117*G117</f>
        <v>150000</v>
      </c>
      <c r="I117" s="23"/>
      <c r="J117" s="27"/>
      <c r="K117" s="72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1:21" x14ac:dyDescent="0.2">
      <c r="A118" s="48">
        <v>127</v>
      </c>
      <c r="B118" s="29"/>
      <c r="C118" s="29" t="s">
        <v>168</v>
      </c>
      <c r="D118" s="23"/>
      <c r="E118" s="27">
        <v>1000</v>
      </c>
      <c r="F118" s="23" t="s">
        <v>93</v>
      </c>
      <c r="G118" s="60">
        <v>250</v>
      </c>
      <c r="H118" s="65">
        <f t="shared" si="21"/>
        <v>250000</v>
      </c>
      <c r="I118" s="64"/>
      <c r="J118" s="27"/>
      <c r="K118" s="72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x14ac:dyDescent="0.2">
      <c r="A119" s="48">
        <v>128</v>
      </c>
      <c r="B119" s="32"/>
      <c r="C119" s="29" t="s">
        <v>169</v>
      </c>
      <c r="D119" s="23"/>
      <c r="E119" s="27">
        <v>1000</v>
      </c>
      <c r="F119" s="23" t="s">
        <v>93</v>
      </c>
      <c r="G119" s="60">
        <v>150</v>
      </c>
      <c r="H119" s="65">
        <f t="shared" si="21"/>
        <v>150000</v>
      </c>
      <c r="I119" s="23"/>
      <c r="J119" s="27"/>
      <c r="K119" s="72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1:21" x14ac:dyDescent="0.2">
      <c r="A120" s="48">
        <v>130</v>
      </c>
      <c r="B120" s="32"/>
      <c r="C120" s="29" t="s">
        <v>133</v>
      </c>
      <c r="D120" s="23"/>
      <c r="E120" s="27">
        <v>4</v>
      </c>
      <c r="F120" s="23" t="s">
        <v>94</v>
      </c>
      <c r="G120" s="60">
        <v>10000</v>
      </c>
      <c r="H120" s="65">
        <f t="shared" si="21"/>
        <v>40000</v>
      </c>
      <c r="I120" s="23"/>
      <c r="J120" s="27"/>
      <c r="K120" s="72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x14ac:dyDescent="0.2">
      <c r="A121" s="48">
        <v>131</v>
      </c>
      <c r="B121" s="32"/>
      <c r="C121" s="29" t="s">
        <v>174</v>
      </c>
      <c r="D121" s="23"/>
      <c r="E121" s="27">
        <v>272</v>
      </c>
      <c r="F121" s="23" t="s">
        <v>101</v>
      </c>
      <c r="G121" s="60">
        <v>2000</v>
      </c>
      <c r="H121" s="65">
        <f t="shared" si="21"/>
        <v>544000</v>
      </c>
      <c r="I121" s="23"/>
      <c r="J121" s="27"/>
      <c r="K121" s="72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1:21" x14ac:dyDescent="0.2">
      <c r="A122" s="48">
        <v>132</v>
      </c>
      <c r="B122" s="23"/>
      <c r="C122" s="29" t="s">
        <v>175</v>
      </c>
      <c r="D122" s="23"/>
      <c r="E122" s="27">
        <v>20</v>
      </c>
      <c r="F122" s="23" t="s">
        <v>93</v>
      </c>
      <c r="G122" s="60">
        <v>2500</v>
      </c>
      <c r="H122" s="65">
        <f t="shared" si="21"/>
        <v>50000</v>
      </c>
      <c r="I122" s="23"/>
      <c r="J122" s="27"/>
      <c r="K122" s="72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1:21" x14ac:dyDescent="0.2">
      <c r="A123" s="48">
        <v>133</v>
      </c>
      <c r="B123" s="32"/>
      <c r="C123" s="29" t="s">
        <v>134</v>
      </c>
      <c r="D123" s="23"/>
      <c r="E123" s="27">
        <v>200</v>
      </c>
      <c r="F123" s="23" t="s">
        <v>94</v>
      </c>
      <c r="G123" s="60">
        <v>2000</v>
      </c>
      <c r="H123" s="65">
        <f t="shared" si="21"/>
        <v>400000</v>
      </c>
      <c r="I123" s="23"/>
      <c r="J123" s="27"/>
      <c r="K123" s="72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1:21" x14ac:dyDescent="0.2">
      <c r="A124" s="48">
        <v>134</v>
      </c>
      <c r="B124" s="29"/>
      <c r="C124" s="29" t="s">
        <v>135</v>
      </c>
      <c r="D124" s="23"/>
      <c r="E124" s="27">
        <v>4</v>
      </c>
      <c r="F124" s="23" t="s">
        <v>93</v>
      </c>
      <c r="G124" s="61">
        <v>4000</v>
      </c>
      <c r="H124" s="65">
        <f t="shared" si="21"/>
        <v>16000</v>
      </c>
      <c r="I124" s="23"/>
      <c r="J124" s="27"/>
      <c r="K124" s="72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1:21" x14ac:dyDescent="0.2">
      <c r="A125" s="48">
        <v>135</v>
      </c>
      <c r="B125" s="53" t="s">
        <v>55</v>
      </c>
      <c r="C125" s="54" t="s">
        <v>10</v>
      </c>
      <c r="D125" s="58" t="s">
        <v>0</v>
      </c>
      <c r="E125" s="66"/>
      <c r="F125" s="53"/>
      <c r="G125" s="67"/>
      <c r="H125" s="68">
        <f>SUM(H126:H133)</f>
        <v>800000</v>
      </c>
      <c r="I125" s="77" t="s">
        <v>20</v>
      </c>
      <c r="J125" s="66"/>
      <c r="K125" s="70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x14ac:dyDescent="0.2">
      <c r="A126" s="48">
        <v>137</v>
      </c>
      <c r="B126" s="29"/>
      <c r="C126" s="29" t="s">
        <v>177</v>
      </c>
      <c r="D126" s="23">
        <f>50*6*2</f>
        <v>600</v>
      </c>
      <c r="E126" s="27">
        <v>600</v>
      </c>
      <c r="F126" s="23" t="s">
        <v>93</v>
      </c>
      <c r="G126" s="60">
        <v>150</v>
      </c>
      <c r="H126" s="65">
        <f t="shared" ref="H126:H133" si="22">E126*G126</f>
        <v>90000</v>
      </c>
      <c r="I126" s="23"/>
      <c r="J126" s="27"/>
      <c r="K126" s="72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1:21" x14ac:dyDescent="0.2">
      <c r="A127" s="48">
        <v>138</v>
      </c>
      <c r="B127" s="29"/>
      <c r="C127" s="29" t="s">
        <v>178</v>
      </c>
      <c r="D127" s="23"/>
      <c r="E127" s="27">
        <v>600</v>
      </c>
      <c r="F127" s="23" t="s">
        <v>93</v>
      </c>
      <c r="G127" s="60">
        <v>250</v>
      </c>
      <c r="H127" s="65">
        <f t="shared" si="22"/>
        <v>150000</v>
      </c>
      <c r="I127" s="64"/>
      <c r="J127" s="27"/>
      <c r="K127" s="72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x14ac:dyDescent="0.2">
      <c r="A128" s="48">
        <v>139</v>
      </c>
      <c r="B128" s="32"/>
      <c r="C128" s="29" t="s">
        <v>179</v>
      </c>
      <c r="D128" s="23"/>
      <c r="E128" s="27">
        <v>600</v>
      </c>
      <c r="F128" s="23" t="s">
        <v>93</v>
      </c>
      <c r="G128" s="60">
        <v>150</v>
      </c>
      <c r="H128" s="65">
        <f t="shared" si="22"/>
        <v>90000</v>
      </c>
      <c r="I128" s="23"/>
      <c r="J128" s="27"/>
      <c r="K128" s="72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1:21" x14ac:dyDescent="0.2">
      <c r="A129" s="48">
        <v>141</v>
      </c>
      <c r="B129" s="32"/>
      <c r="C129" s="29" t="s">
        <v>139</v>
      </c>
      <c r="D129" s="23"/>
      <c r="E129" s="27">
        <v>2</v>
      </c>
      <c r="F129" s="23" t="s">
        <v>94</v>
      </c>
      <c r="G129" s="60">
        <v>10000</v>
      </c>
      <c r="H129" s="65">
        <f t="shared" si="22"/>
        <v>20000</v>
      </c>
      <c r="I129" s="23"/>
      <c r="J129" s="27"/>
      <c r="K129" s="72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1:21" x14ac:dyDescent="0.2">
      <c r="A130" s="48">
        <v>142</v>
      </c>
      <c r="B130" s="32"/>
      <c r="C130" s="29" t="s">
        <v>180</v>
      </c>
      <c r="D130" s="23"/>
      <c r="E130" s="27">
        <v>136</v>
      </c>
      <c r="F130" s="23" t="s">
        <v>101</v>
      </c>
      <c r="G130" s="60">
        <v>1950</v>
      </c>
      <c r="H130" s="65">
        <f t="shared" si="22"/>
        <v>265200</v>
      </c>
      <c r="I130" s="23"/>
      <c r="J130" s="27"/>
      <c r="K130" s="72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1:21" x14ac:dyDescent="0.2">
      <c r="A131" s="48">
        <v>143</v>
      </c>
      <c r="B131" s="23"/>
      <c r="C131" s="29" t="s">
        <v>176</v>
      </c>
      <c r="D131" s="23"/>
      <c r="E131" s="27">
        <v>4</v>
      </c>
      <c r="F131" s="23" t="s">
        <v>93</v>
      </c>
      <c r="G131" s="60">
        <v>3200</v>
      </c>
      <c r="H131" s="65">
        <f t="shared" si="22"/>
        <v>12800</v>
      </c>
      <c r="I131" s="64"/>
      <c r="J131" s="27"/>
      <c r="K131" s="72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1:21" x14ac:dyDescent="0.2">
      <c r="A132" s="48">
        <v>144</v>
      </c>
      <c r="B132" s="32"/>
      <c r="C132" s="29" t="s">
        <v>140</v>
      </c>
      <c r="D132" s="23"/>
      <c r="E132" s="27">
        <v>100</v>
      </c>
      <c r="F132" s="23" t="s">
        <v>94</v>
      </c>
      <c r="G132" s="60">
        <v>1650</v>
      </c>
      <c r="H132" s="65">
        <f t="shared" si="22"/>
        <v>165000</v>
      </c>
      <c r="I132" s="23"/>
      <c r="J132" s="27"/>
      <c r="K132" s="72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1" x14ac:dyDescent="0.2">
      <c r="A133" s="48">
        <v>145</v>
      </c>
      <c r="B133" s="29"/>
      <c r="C133" s="29" t="s">
        <v>141</v>
      </c>
      <c r="D133" s="23"/>
      <c r="E133" s="27">
        <v>2</v>
      </c>
      <c r="F133" s="23" t="s">
        <v>93</v>
      </c>
      <c r="G133" s="61">
        <v>3500</v>
      </c>
      <c r="H133" s="65">
        <f t="shared" si="22"/>
        <v>7000</v>
      </c>
      <c r="I133" s="23"/>
      <c r="J133" s="27"/>
      <c r="K133" s="72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1" x14ac:dyDescent="0.2">
      <c r="A134" s="48">
        <v>146</v>
      </c>
      <c r="B134" s="53" t="s">
        <v>55</v>
      </c>
      <c r="C134" s="54" t="s">
        <v>15</v>
      </c>
      <c r="D134" s="58" t="s">
        <v>0</v>
      </c>
      <c r="E134" s="66"/>
      <c r="F134" s="53"/>
      <c r="G134" s="67"/>
      <c r="H134" s="68">
        <f>SUM(H135:H139)</f>
        <v>1121600</v>
      </c>
      <c r="I134" s="77" t="s">
        <v>20</v>
      </c>
      <c r="J134" s="66"/>
      <c r="K134" s="70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x14ac:dyDescent="0.2">
      <c r="A135" s="48">
        <v>148</v>
      </c>
      <c r="B135" s="29"/>
      <c r="C135" s="29" t="s">
        <v>142</v>
      </c>
      <c r="D135" s="23"/>
      <c r="E135" s="27">
        <v>260</v>
      </c>
      <c r="F135" s="23" t="s">
        <v>93</v>
      </c>
      <c r="G135" s="60">
        <v>150</v>
      </c>
      <c r="H135" s="65">
        <f t="shared" ref="H135:H137" si="23">E135*G135</f>
        <v>39000</v>
      </c>
      <c r="I135" s="23"/>
      <c r="J135" s="27"/>
      <c r="K135" s="72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1:21" x14ac:dyDescent="0.2">
      <c r="A136" s="48">
        <v>149</v>
      </c>
      <c r="B136" s="29"/>
      <c r="C136" s="29" t="s">
        <v>143</v>
      </c>
      <c r="D136" s="23"/>
      <c r="E136" s="27">
        <v>260</v>
      </c>
      <c r="F136" s="23" t="s">
        <v>93</v>
      </c>
      <c r="G136" s="60">
        <v>250</v>
      </c>
      <c r="H136" s="65">
        <f t="shared" si="23"/>
        <v>65000</v>
      </c>
      <c r="I136" s="64"/>
      <c r="J136" s="27"/>
      <c r="K136" s="72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1:21" x14ac:dyDescent="0.2">
      <c r="A137" s="48">
        <v>150</v>
      </c>
      <c r="B137" s="32"/>
      <c r="C137" s="29" t="s">
        <v>144</v>
      </c>
      <c r="D137" s="23"/>
      <c r="E137" s="27">
        <v>260</v>
      </c>
      <c r="F137" s="23" t="s">
        <v>93</v>
      </c>
      <c r="G137" s="60">
        <v>150</v>
      </c>
      <c r="H137" s="65">
        <f t="shared" si="23"/>
        <v>39000</v>
      </c>
      <c r="I137" s="23"/>
      <c r="J137" s="27"/>
      <c r="K137" s="72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1" x14ac:dyDescent="0.2">
      <c r="A138" s="48">
        <v>152</v>
      </c>
      <c r="B138" s="32"/>
      <c r="C138" s="29" t="s">
        <v>145</v>
      </c>
      <c r="D138" s="23"/>
      <c r="E138" s="27">
        <v>260</v>
      </c>
      <c r="F138" s="23" t="s">
        <v>94</v>
      </c>
      <c r="G138" s="60">
        <v>1800</v>
      </c>
      <c r="H138" s="65">
        <f t="shared" ref="H138:H139" si="24">E138*G138</f>
        <v>468000</v>
      </c>
      <c r="I138" s="23"/>
      <c r="J138" s="27"/>
      <c r="K138" s="72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1:21" x14ac:dyDescent="0.2">
      <c r="A139" s="48">
        <v>153</v>
      </c>
      <c r="B139" s="32"/>
      <c r="C139" s="29" t="s">
        <v>146</v>
      </c>
      <c r="D139" s="23"/>
      <c r="E139" s="27">
        <v>200</v>
      </c>
      <c r="F139" s="23" t="s">
        <v>93</v>
      </c>
      <c r="G139" s="61">
        <v>2553</v>
      </c>
      <c r="H139" s="65">
        <f t="shared" si="24"/>
        <v>510600</v>
      </c>
      <c r="I139" s="64"/>
      <c r="J139" s="27"/>
      <c r="K139" s="72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x14ac:dyDescent="0.2">
      <c r="A140" s="48">
        <v>154</v>
      </c>
      <c r="B140" s="53" t="s">
        <v>55</v>
      </c>
      <c r="C140" s="54" t="s">
        <v>56</v>
      </c>
      <c r="D140" s="58" t="s">
        <v>0</v>
      </c>
      <c r="E140" s="66"/>
      <c r="F140" s="53"/>
      <c r="G140" s="67"/>
      <c r="H140" s="68">
        <f>SUM(H141:H147)</f>
        <v>902066</v>
      </c>
      <c r="I140" s="77" t="s">
        <v>20</v>
      </c>
      <c r="J140" s="66"/>
      <c r="K140" s="70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x14ac:dyDescent="0.2">
      <c r="A141" s="48">
        <v>156</v>
      </c>
      <c r="B141" s="29"/>
      <c r="C141" s="29" t="s">
        <v>181</v>
      </c>
      <c r="D141" s="23"/>
      <c r="E141" s="27">
        <v>648</v>
      </c>
      <c r="F141" s="23" t="s">
        <v>93</v>
      </c>
      <c r="G141" s="60">
        <v>150</v>
      </c>
      <c r="H141" s="65">
        <f t="shared" ref="H141:H145" si="25">E141*G141</f>
        <v>97200</v>
      </c>
      <c r="I141" s="23"/>
      <c r="J141" s="27"/>
      <c r="K141" s="72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x14ac:dyDescent="0.2">
      <c r="A142" s="48">
        <v>157</v>
      </c>
      <c r="B142" s="29"/>
      <c r="C142" s="29" t="s">
        <v>182</v>
      </c>
      <c r="D142" s="23"/>
      <c r="E142" s="27">
        <v>648</v>
      </c>
      <c r="F142" s="23" t="s">
        <v>93</v>
      </c>
      <c r="G142" s="60">
        <v>250</v>
      </c>
      <c r="H142" s="65">
        <f t="shared" si="25"/>
        <v>162000</v>
      </c>
      <c r="I142" s="64"/>
      <c r="J142" s="27"/>
      <c r="K142" s="72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1:21" x14ac:dyDescent="0.2">
      <c r="A143" s="48">
        <v>158</v>
      </c>
      <c r="B143" s="32"/>
      <c r="C143" s="29" t="s">
        <v>183</v>
      </c>
      <c r="D143" s="23"/>
      <c r="E143" s="27">
        <v>648</v>
      </c>
      <c r="F143" s="23" t="s">
        <v>93</v>
      </c>
      <c r="G143" s="60">
        <v>150</v>
      </c>
      <c r="H143" s="65">
        <f t="shared" si="25"/>
        <v>97200</v>
      </c>
      <c r="I143" s="23"/>
      <c r="J143" s="27"/>
      <c r="K143" s="72"/>
      <c r="L143" s="73"/>
      <c r="M143" s="73"/>
      <c r="N143" s="73"/>
      <c r="O143" s="73"/>
      <c r="P143" s="73"/>
      <c r="Q143" s="73"/>
      <c r="R143" s="73"/>
      <c r="S143" s="73"/>
      <c r="T143" s="73"/>
      <c r="U143" s="73"/>
    </row>
    <row r="144" spans="1:21" x14ac:dyDescent="0.2">
      <c r="A144" s="48">
        <v>160</v>
      </c>
      <c r="B144" s="32"/>
      <c r="C144" s="29" t="s">
        <v>97</v>
      </c>
      <c r="D144" s="23"/>
      <c r="E144" s="27">
        <v>1</v>
      </c>
      <c r="F144" s="23" t="s">
        <v>94</v>
      </c>
      <c r="G144" s="60">
        <v>20516</v>
      </c>
      <c r="H144" s="65">
        <f t="shared" si="25"/>
        <v>20516</v>
      </c>
      <c r="I144" s="23"/>
      <c r="J144" s="27"/>
      <c r="K144" s="72"/>
      <c r="L144" s="73"/>
      <c r="M144" s="73"/>
      <c r="N144" s="73"/>
      <c r="O144" s="73"/>
      <c r="P144" s="73"/>
      <c r="Q144" s="73"/>
      <c r="R144" s="73"/>
      <c r="S144" s="73"/>
      <c r="T144" s="73"/>
      <c r="U144" s="73"/>
    </row>
    <row r="145" spans="1:21" x14ac:dyDescent="0.2">
      <c r="A145" s="48">
        <v>161</v>
      </c>
      <c r="B145" s="32"/>
      <c r="C145" s="29" t="s">
        <v>184</v>
      </c>
      <c r="D145" s="23"/>
      <c r="E145" s="27">
        <v>165</v>
      </c>
      <c r="F145" s="23" t="s">
        <v>101</v>
      </c>
      <c r="G145" s="60">
        <v>1710</v>
      </c>
      <c r="H145" s="65">
        <f t="shared" si="25"/>
        <v>282150</v>
      </c>
      <c r="I145" s="23"/>
      <c r="J145" s="27"/>
      <c r="K145" s="72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21" x14ac:dyDescent="0.2">
      <c r="A146" s="48">
        <v>162</v>
      </c>
      <c r="B146" s="23"/>
      <c r="C146" s="29" t="s">
        <v>148</v>
      </c>
      <c r="D146" s="23"/>
      <c r="E146" s="27">
        <v>108</v>
      </c>
      <c r="F146" s="23" t="s">
        <v>94</v>
      </c>
      <c r="G146" s="60">
        <v>750</v>
      </c>
      <c r="H146" s="65">
        <f t="shared" ref="H146:H147" si="26">E146*G146</f>
        <v>81000</v>
      </c>
      <c r="I146" s="64"/>
      <c r="J146" s="27"/>
      <c r="K146" s="72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1:21" x14ac:dyDescent="0.2">
      <c r="A147" s="48">
        <v>163</v>
      </c>
      <c r="B147" s="32"/>
      <c r="C147" s="29" t="s">
        <v>147</v>
      </c>
      <c r="D147" s="23"/>
      <c r="E147" s="27">
        <v>108</v>
      </c>
      <c r="F147" s="23" t="s">
        <v>93</v>
      </c>
      <c r="G147" s="61">
        <v>1500</v>
      </c>
      <c r="H147" s="65">
        <f t="shared" si="26"/>
        <v>162000</v>
      </c>
      <c r="I147" s="23"/>
      <c r="J147" s="27"/>
      <c r="K147" s="72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1:21" x14ac:dyDescent="0.2">
      <c r="A148" s="48">
        <v>164</v>
      </c>
      <c r="B148" s="53" t="s">
        <v>55</v>
      </c>
      <c r="C148" s="54" t="s">
        <v>14</v>
      </c>
      <c r="D148" s="58" t="s">
        <v>0</v>
      </c>
      <c r="E148" s="66"/>
      <c r="F148" s="53"/>
      <c r="G148" s="67"/>
      <c r="H148" s="68">
        <f>SUM(H149:H155)</f>
        <v>1972400</v>
      </c>
      <c r="I148" s="77" t="s">
        <v>20</v>
      </c>
      <c r="J148" s="66"/>
      <c r="K148" s="70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x14ac:dyDescent="0.2">
      <c r="A149" s="48">
        <v>166</v>
      </c>
      <c r="B149" s="29"/>
      <c r="C149" s="29" t="s">
        <v>186</v>
      </c>
      <c r="D149" s="23"/>
      <c r="E149" s="27">
        <v>1080</v>
      </c>
      <c r="F149" s="23" t="s">
        <v>93</v>
      </c>
      <c r="G149" s="60">
        <v>150</v>
      </c>
      <c r="H149" s="65">
        <f t="shared" ref="H149:H156" si="27">E149*G149</f>
        <v>162000</v>
      </c>
      <c r="I149" s="23"/>
      <c r="J149" s="27"/>
      <c r="K149" s="72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x14ac:dyDescent="0.2">
      <c r="A150" s="48">
        <v>167</v>
      </c>
      <c r="B150" s="29"/>
      <c r="C150" s="29" t="s">
        <v>187</v>
      </c>
      <c r="D150" s="23"/>
      <c r="E150" s="27">
        <v>1080</v>
      </c>
      <c r="F150" s="23" t="s">
        <v>93</v>
      </c>
      <c r="G150" s="60">
        <v>250</v>
      </c>
      <c r="H150" s="65">
        <f t="shared" si="27"/>
        <v>270000</v>
      </c>
      <c r="I150" s="64"/>
      <c r="J150" s="27"/>
      <c r="K150" s="72"/>
      <c r="L150" s="73"/>
      <c r="M150" s="73"/>
      <c r="N150" s="73"/>
      <c r="O150" s="73"/>
      <c r="P150" s="73"/>
      <c r="Q150" s="73"/>
      <c r="R150" s="73"/>
      <c r="S150" s="73"/>
      <c r="T150" s="73"/>
      <c r="U150" s="73"/>
    </row>
    <row r="151" spans="1:21" x14ac:dyDescent="0.2">
      <c r="A151" s="48">
        <v>168</v>
      </c>
      <c r="B151" s="32"/>
      <c r="C151" s="29" t="s">
        <v>188</v>
      </c>
      <c r="D151" s="23"/>
      <c r="E151" s="27">
        <v>1080</v>
      </c>
      <c r="F151" s="23" t="s">
        <v>93</v>
      </c>
      <c r="G151" s="60">
        <v>150</v>
      </c>
      <c r="H151" s="65">
        <f t="shared" si="27"/>
        <v>162000</v>
      </c>
      <c r="I151" s="23"/>
      <c r="J151" s="27"/>
      <c r="K151" s="72"/>
      <c r="L151" s="73"/>
      <c r="M151" s="73"/>
      <c r="N151" s="73"/>
      <c r="O151" s="73"/>
      <c r="P151" s="73"/>
      <c r="Q151" s="73"/>
      <c r="R151" s="73"/>
      <c r="S151" s="73"/>
      <c r="T151" s="73"/>
      <c r="U151" s="73"/>
    </row>
    <row r="152" spans="1:21" x14ac:dyDescent="0.2">
      <c r="A152" s="48">
        <v>170</v>
      </c>
      <c r="B152" s="32"/>
      <c r="C152" s="29" t="s">
        <v>97</v>
      </c>
      <c r="D152" s="23"/>
      <c r="E152" s="27">
        <v>2</v>
      </c>
      <c r="F152" s="23" t="s">
        <v>94</v>
      </c>
      <c r="G152" s="60">
        <v>30000</v>
      </c>
      <c r="H152" s="65">
        <f t="shared" si="27"/>
        <v>60000</v>
      </c>
      <c r="I152" s="23"/>
      <c r="J152" s="27"/>
      <c r="K152" s="72"/>
      <c r="L152" s="73"/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1:21" x14ac:dyDescent="0.2">
      <c r="A153" s="48">
        <v>171</v>
      </c>
      <c r="B153" s="32"/>
      <c r="C153" s="29" t="s">
        <v>189</v>
      </c>
      <c r="D153" s="23"/>
      <c r="E153" s="27">
        <v>480</v>
      </c>
      <c r="F153" s="23" t="s">
        <v>101</v>
      </c>
      <c r="G153" s="60">
        <v>2000</v>
      </c>
      <c r="H153" s="65">
        <f t="shared" si="27"/>
        <v>960000</v>
      </c>
      <c r="I153" s="23"/>
      <c r="J153" s="27"/>
      <c r="K153" s="72"/>
      <c r="L153" s="73"/>
      <c r="M153" s="73"/>
      <c r="N153" s="73"/>
      <c r="O153" s="73"/>
      <c r="P153" s="73"/>
      <c r="Q153" s="73"/>
      <c r="R153" s="73"/>
      <c r="S153" s="73"/>
      <c r="T153" s="73"/>
      <c r="U153" s="73"/>
    </row>
    <row r="154" spans="1:21" x14ac:dyDescent="0.2">
      <c r="A154" s="48">
        <v>172</v>
      </c>
      <c r="B154" s="23"/>
      <c r="C154" s="29" t="s">
        <v>185</v>
      </c>
      <c r="D154" s="23"/>
      <c r="E154" s="27">
        <v>8</v>
      </c>
      <c r="F154" s="23" t="s">
        <v>93</v>
      </c>
      <c r="G154" s="60">
        <v>2950</v>
      </c>
      <c r="H154" s="65">
        <f t="shared" si="27"/>
        <v>23600</v>
      </c>
      <c r="I154" s="64"/>
      <c r="J154" s="27"/>
      <c r="K154" s="72"/>
      <c r="L154" s="73"/>
      <c r="M154" s="73"/>
      <c r="N154" s="73"/>
      <c r="O154" s="73"/>
      <c r="P154" s="73"/>
      <c r="Q154" s="73"/>
      <c r="R154" s="73"/>
      <c r="S154" s="73"/>
      <c r="T154" s="73"/>
      <c r="U154" s="73"/>
    </row>
    <row r="155" spans="1:21" x14ac:dyDescent="0.2">
      <c r="A155" s="48">
        <v>173</v>
      </c>
      <c r="B155" s="32"/>
      <c r="C155" s="29" t="s">
        <v>152</v>
      </c>
      <c r="D155" s="23"/>
      <c r="E155" s="27">
        <v>216</v>
      </c>
      <c r="F155" s="23" t="s">
        <v>94</v>
      </c>
      <c r="G155" s="60">
        <v>1550</v>
      </c>
      <c r="H155" s="65">
        <f t="shared" si="27"/>
        <v>334800</v>
      </c>
      <c r="I155" s="23"/>
      <c r="J155" s="27"/>
      <c r="K155" s="72"/>
      <c r="L155" s="73"/>
      <c r="M155" s="73"/>
      <c r="N155" s="73"/>
      <c r="O155" s="73"/>
      <c r="P155" s="73"/>
      <c r="Q155" s="73"/>
      <c r="R155" s="73"/>
      <c r="S155" s="73"/>
      <c r="T155" s="73"/>
      <c r="U155" s="73"/>
    </row>
    <row r="156" spans="1:21" x14ac:dyDescent="0.2">
      <c r="A156" s="48">
        <v>174</v>
      </c>
      <c r="B156" s="29"/>
      <c r="C156" s="29" t="s">
        <v>141</v>
      </c>
      <c r="D156" s="23"/>
      <c r="E156" s="27">
        <v>2</v>
      </c>
      <c r="F156" s="23" t="s">
        <v>93</v>
      </c>
      <c r="G156" s="61">
        <v>5000</v>
      </c>
      <c r="H156" s="65">
        <f t="shared" si="27"/>
        <v>10000</v>
      </c>
      <c r="I156" s="23"/>
      <c r="J156" s="27"/>
      <c r="K156" s="72"/>
      <c r="L156" s="73"/>
      <c r="M156" s="73"/>
      <c r="N156" s="73"/>
      <c r="O156" s="73"/>
      <c r="P156" s="73"/>
      <c r="Q156" s="73"/>
      <c r="R156" s="73"/>
      <c r="S156" s="73"/>
      <c r="T156" s="73"/>
      <c r="U156" s="73"/>
    </row>
    <row r="157" spans="1:21" x14ac:dyDescent="0.2">
      <c r="A157" s="79"/>
      <c r="B157" s="80"/>
      <c r="C157" s="80" t="s">
        <v>57</v>
      </c>
      <c r="D157" s="81"/>
      <c r="E157" s="82"/>
      <c r="F157" s="80"/>
      <c r="G157" s="83"/>
      <c r="H157" s="84">
        <f>H12+H20+H29+H36+H45+H52+H54+H63+H70+H76+H78+H81+H85+H94+H100+H109+H116+H125+H134+H140+H148</f>
        <v>24335385</v>
      </c>
      <c r="I157" s="80"/>
      <c r="J157" s="82"/>
      <c r="K157" s="85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x14ac:dyDescent="0.2">
      <c r="A158" s="20"/>
      <c r="B158" s="6"/>
      <c r="C158" s="6"/>
      <c r="D158" s="8"/>
      <c r="E158" s="6"/>
      <c r="F158" s="6"/>
      <c r="G158" s="6"/>
      <c r="H158" s="6"/>
      <c r="I158" s="8"/>
      <c r="J158" s="6"/>
      <c r="K158" s="6"/>
    </row>
    <row r="159" spans="1:21" x14ac:dyDescent="0.2">
      <c r="B159" s="2" t="s">
        <v>59</v>
      </c>
      <c r="C159" s="15"/>
      <c r="D159" s="56"/>
      <c r="E159" s="15"/>
      <c r="F159" s="15"/>
      <c r="G159" s="6"/>
      <c r="H159" s="2"/>
      <c r="I159" s="56"/>
      <c r="J159" s="15"/>
      <c r="K159" s="15"/>
      <c r="L159" s="15"/>
      <c r="N159" s="2" t="s">
        <v>60</v>
      </c>
    </row>
    <row r="160" spans="1:21" x14ac:dyDescent="0.2">
      <c r="B160" s="6"/>
      <c r="C160" s="12"/>
      <c r="D160" s="57"/>
      <c r="E160" s="12"/>
      <c r="F160" s="12"/>
      <c r="G160" s="6"/>
      <c r="H160" s="12"/>
      <c r="I160" s="57"/>
      <c r="J160" s="12"/>
      <c r="K160" s="12"/>
      <c r="L160" s="12"/>
    </row>
    <row r="161" spans="2:14" x14ac:dyDescent="0.2">
      <c r="B161" s="6"/>
      <c r="C161" s="6"/>
      <c r="D161" s="8"/>
      <c r="E161" s="6"/>
      <c r="F161" s="6"/>
      <c r="G161" s="6"/>
      <c r="H161" s="6"/>
      <c r="I161" s="78"/>
      <c r="J161" s="16"/>
      <c r="K161" s="13"/>
    </row>
    <row r="163" spans="2:14" x14ac:dyDescent="0.2">
      <c r="B163" s="21" t="s">
        <v>149</v>
      </c>
      <c r="H163" s="21"/>
      <c r="N163" s="21" t="s">
        <v>61</v>
      </c>
    </row>
    <row r="164" spans="2:14" x14ac:dyDescent="0.2">
      <c r="B164" s="22" t="s">
        <v>150</v>
      </c>
      <c r="H164" s="22"/>
      <c r="N164" s="22" t="s">
        <v>63</v>
      </c>
    </row>
    <row r="165" spans="2:14" x14ac:dyDescent="0.2">
      <c r="B165" s="22" t="s">
        <v>151</v>
      </c>
      <c r="H165" s="22"/>
      <c r="N165" s="22" t="s">
        <v>62</v>
      </c>
    </row>
  </sheetData>
  <mergeCells count="8">
    <mergeCell ref="E9:G9"/>
    <mergeCell ref="A5:U5"/>
    <mergeCell ref="A3:U3"/>
    <mergeCell ref="A2:U2"/>
    <mergeCell ref="A1:U1"/>
    <mergeCell ref="E8:G8"/>
    <mergeCell ref="Q7:U7"/>
    <mergeCell ref="J8:U8"/>
  </mergeCells>
  <phoneticPr fontId="7" type="noConversion"/>
  <pageMargins left="0.25" right="0.25" top="0.5" bottom="0.75" header="0.25" footer="0.25"/>
  <pageSetup paperSize="9" scale="77" fitToHeight="0" orientation="landscape" r:id="rId1"/>
  <headerFooter>
    <oddHeader>&amp;C&amp;"Arial Narrow,Bold"&amp;11ARMY 2040: WORLD-CLASS. MULTI-MISSION READY. CROSS-DOMAIN CAPABLE.</oddHeader>
    <oddFooter>&amp;L&amp;G&amp;C&amp;"Arial Narrow,Bold"&amp;11HONOR. PATRIOTISM. DUTY.&amp;R&amp;"Arial,Bold"&amp;10&amp;G
Page &amp;P of &amp;N</oddFooter>
  </headerFooter>
  <rowBreaks count="3" manualBreakCount="3">
    <brk id="44" max="20" man="1"/>
    <brk id="84" max="20" man="1"/>
    <brk id="124" max="2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2024-IAPP</vt:lpstr>
      <vt:lpstr>2024-IPPMP</vt:lpstr>
      <vt:lpstr>'2024-IAPP'!Print_Area</vt:lpstr>
      <vt:lpstr>'2024-IPPMP'!Print_Area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AGSMO SAB</dc:creator>
  <cp:lastModifiedBy>076</cp:lastModifiedBy>
  <cp:lastPrinted>2023-07-10T09:31:05Z</cp:lastPrinted>
  <dcterms:created xsi:type="dcterms:W3CDTF">2023-01-13T00:22:24Z</dcterms:created>
  <dcterms:modified xsi:type="dcterms:W3CDTF">2023-09-14T07:33:57Z</dcterms:modified>
</cp:coreProperties>
</file>