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EE5A458D-654D-4DB5-98AB-115D04FA687F}" xr6:coauthVersionLast="47" xr6:coauthVersionMax="47" xr10:uidLastSave="{00000000-0000-0000-0000-000000000000}"/>
  <bookViews>
    <workbookView xWindow="-120" yWindow="-120" windowWidth="29040" windowHeight="15720" tabRatio="683" xr2:uid="{00000000-000D-0000-FFFF-FFFF00000000}"/>
  </bookViews>
  <sheets>
    <sheet name="APP FY 2024 (no travel)" sheetId="9" r:id="rId1"/>
    <sheet name="PPMP FY 2024 (no travel)" sheetId="8" r:id="rId2"/>
    <sheet name="SPI FY 2024" sheetId="11" r:id="rId3"/>
  </sheets>
  <definedNames>
    <definedName name="_xlnm._FilterDatabase" localSheetId="1" hidden="1">'PPMP FY 2024 (no travel)'!$A$8:$U$1303</definedName>
    <definedName name="_xlnm.Print_Area" localSheetId="0">'APP FY 2024 (no travel)'!$A$1:$N$32</definedName>
    <definedName name="_xlnm.Print_Area" localSheetId="1">'PPMP FY 2024 (no travel)'!$A$1:$U$1312</definedName>
    <definedName name="_xlnm.Print_Area" localSheetId="2">'SPI FY 2024'!$A$1:$R$30</definedName>
    <definedName name="_xlnm.Print_Titles" localSheetId="1">'PPMP FY 2024 (no travel)'!$8:$10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1" l="1"/>
  <c r="R12" i="11"/>
  <c r="R13" i="11"/>
  <c r="Q13" i="11"/>
  <c r="M13" i="11"/>
  <c r="I13" i="11"/>
  <c r="E13" i="11"/>
  <c r="E12" i="11"/>
  <c r="Q12" i="11"/>
  <c r="M12" i="11"/>
  <c r="I12" i="11"/>
  <c r="K1208" i="8"/>
  <c r="L1208" i="8"/>
  <c r="M1208" i="8"/>
  <c r="N1208" i="8"/>
  <c r="O1208" i="8"/>
  <c r="P1208" i="8"/>
  <c r="Q1208" i="8"/>
  <c r="R1208" i="8"/>
  <c r="S1208" i="8"/>
  <c r="T1208" i="8"/>
  <c r="U1208" i="8"/>
  <c r="J1208" i="8"/>
  <c r="K1205" i="8"/>
  <c r="L1205" i="8"/>
  <c r="M1205" i="8"/>
  <c r="N1205" i="8"/>
  <c r="O1205" i="8"/>
  <c r="P1205" i="8"/>
  <c r="Q1205" i="8"/>
  <c r="R1205" i="8"/>
  <c r="S1205" i="8"/>
  <c r="T1205" i="8"/>
  <c r="U1205" i="8"/>
  <c r="J1205" i="8"/>
  <c r="K1181" i="8"/>
  <c r="L1181" i="8"/>
  <c r="M1181" i="8"/>
  <c r="N1181" i="8"/>
  <c r="O1181" i="8"/>
  <c r="P1181" i="8"/>
  <c r="Q1181" i="8"/>
  <c r="R1181" i="8"/>
  <c r="S1181" i="8"/>
  <c r="T1181" i="8"/>
  <c r="U1181" i="8"/>
  <c r="J1181" i="8"/>
  <c r="K1178" i="8"/>
  <c r="L1178" i="8"/>
  <c r="M1178" i="8"/>
  <c r="N1178" i="8"/>
  <c r="O1178" i="8"/>
  <c r="P1178" i="8"/>
  <c r="Q1178" i="8"/>
  <c r="R1178" i="8"/>
  <c r="S1178" i="8"/>
  <c r="T1178" i="8"/>
  <c r="U1178" i="8"/>
  <c r="J1178" i="8"/>
  <c r="K1175" i="8"/>
  <c r="L1175" i="8"/>
  <c r="M1175" i="8"/>
  <c r="N1175" i="8"/>
  <c r="O1175" i="8"/>
  <c r="P1175" i="8"/>
  <c r="Q1175" i="8"/>
  <c r="R1175" i="8"/>
  <c r="S1175" i="8"/>
  <c r="T1175" i="8"/>
  <c r="U1175" i="8"/>
  <c r="J1175" i="8"/>
  <c r="K1123" i="8"/>
  <c r="L1123" i="8"/>
  <c r="M1123" i="8"/>
  <c r="N1123" i="8"/>
  <c r="O1123" i="8"/>
  <c r="P1123" i="8"/>
  <c r="Q1123" i="8"/>
  <c r="R1123" i="8"/>
  <c r="S1123" i="8"/>
  <c r="T1123" i="8"/>
  <c r="U1123" i="8"/>
  <c r="J1123" i="8"/>
  <c r="K1072" i="8"/>
  <c r="L1072" i="8"/>
  <c r="M1072" i="8"/>
  <c r="N1072" i="8"/>
  <c r="O1072" i="8"/>
  <c r="P1072" i="8"/>
  <c r="Q1072" i="8"/>
  <c r="R1072" i="8"/>
  <c r="S1072" i="8"/>
  <c r="T1072" i="8"/>
  <c r="U1072" i="8"/>
  <c r="J1072" i="8"/>
  <c r="K1027" i="8"/>
  <c r="L1027" i="8"/>
  <c r="M1027" i="8"/>
  <c r="N1027" i="8"/>
  <c r="O1027" i="8"/>
  <c r="P1027" i="8"/>
  <c r="Q1027" i="8"/>
  <c r="R1027" i="8"/>
  <c r="S1027" i="8"/>
  <c r="T1027" i="8"/>
  <c r="U1027" i="8"/>
  <c r="J1027" i="8"/>
  <c r="K765" i="8"/>
  <c r="L765" i="8"/>
  <c r="M765" i="8"/>
  <c r="N765" i="8"/>
  <c r="O765" i="8"/>
  <c r="P765" i="8"/>
  <c r="Q765" i="8"/>
  <c r="R765" i="8"/>
  <c r="S765" i="8"/>
  <c r="T765" i="8"/>
  <c r="U765" i="8"/>
  <c r="J765" i="8"/>
  <c r="K688" i="8"/>
  <c r="L688" i="8"/>
  <c r="M688" i="8"/>
  <c r="N688" i="8"/>
  <c r="O688" i="8"/>
  <c r="P688" i="8"/>
  <c r="Q688" i="8"/>
  <c r="R688" i="8"/>
  <c r="S688" i="8"/>
  <c r="T688" i="8"/>
  <c r="U688" i="8"/>
  <c r="J688" i="8"/>
  <c r="K11" i="8"/>
  <c r="L11" i="8"/>
  <c r="M11" i="8"/>
  <c r="N11" i="8"/>
  <c r="O11" i="8"/>
  <c r="P11" i="8"/>
  <c r="Q11" i="8"/>
  <c r="R11" i="8"/>
  <c r="S11" i="8"/>
  <c r="T11" i="8"/>
  <c r="U11" i="8"/>
  <c r="J11" i="8"/>
  <c r="K42" i="8"/>
  <c r="L42" i="8"/>
  <c r="M42" i="8"/>
  <c r="N42" i="8"/>
  <c r="O42" i="8"/>
  <c r="P42" i="8"/>
  <c r="Q42" i="8"/>
  <c r="R42" i="8"/>
  <c r="S42" i="8"/>
  <c r="T42" i="8"/>
  <c r="U42" i="8"/>
  <c r="J42" i="8"/>
  <c r="H1071" i="8"/>
  <c r="H1070" i="8"/>
  <c r="H1069" i="8"/>
  <c r="H1068" i="8"/>
  <c r="H664" i="8"/>
  <c r="H687" i="8"/>
  <c r="H686" i="8"/>
  <c r="H685" i="8"/>
  <c r="H684" i="8"/>
  <c r="H683" i="8"/>
  <c r="H682" i="8"/>
  <c r="H681" i="8"/>
  <c r="H680" i="8"/>
  <c r="H679" i="8"/>
  <c r="H678" i="8"/>
  <c r="H677" i="8"/>
  <c r="H676" i="8"/>
  <c r="H675" i="8"/>
  <c r="H674" i="8"/>
  <c r="H673" i="8"/>
  <c r="H672" i="8"/>
  <c r="H671" i="8"/>
  <c r="H670" i="8"/>
  <c r="H669" i="8"/>
  <c r="H668" i="8"/>
  <c r="H667" i="8"/>
  <c r="H666" i="8"/>
  <c r="H665" i="8"/>
  <c r="H663" i="8"/>
  <c r="H662" i="8"/>
  <c r="H661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1067" i="8" l="1"/>
  <c r="C14" i="11" l="1"/>
  <c r="E20" i="11"/>
  <c r="P14" i="11"/>
  <c r="O14" i="11"/>
  <c r="N14" i="11"/>
  <c r="L14" i="11"/>
  <c r="K14" i="11"/>
  <c r="J14" i="11"/>
  <c r="M14" i="11" s="1"/>
  <c r="M18" i="11"/>
  <c r="H1299" i="8"/>
  <c r="H1300" i="8"/>
  <c r="H1301" i="8"/>
  <c r="H1302" i="8"/>
  <c r="H1298" i="8"/>
  <c r="H1294" i="8"/>
  <c r="H1295" i="8"/>
  <c r="H1296" i="8"/>
  <c r="H1293" i="8"/>
  <c r="H1289" i="8"/>
  <c r="H1290" i="8"/>
  <c r="H1291" i="8"/>
  <c r="H1288" i="8"/>
  <c r="H1283" i="8"/>
  <c r="H1284" i="8"/>
  <c r="H1285" i="8"/>
  <c r="H1286" i="8"/>
  <c r="H1282" i="8"/>
  <c r="H1276" i="8"/>
  <c r="H1277" i="8"/>
  <c r="H1278" i="8"/>
  <c r="H1279" i="8"/>
  <c r="H1280" i="8"/>
  <c r="H1275" i="8"/>
  <c r="H1272" i="8"/>
  <c r="H1273" i="8"/>
  <c r="H1271" i="8"/>
  <c r="H1265" i="8"/>
  <c r="H1266" i="8"/>
  <c r="H1267" i="8"/>
  <c r="H1268" i="8"/>
  <c r="H1269" i="8"/>
  <c r="H1262" i="8"/>
  <c r="H1263" i="8"/>
  <c r="H1261" i="8"/>
  <c r="H1256" i="8"/>
  <c r="H1257" i="8"/>
  <c r="H1258" i="8"/>
  <c r="H1259" i="8"/>
  <c r="H1255" i="8"/>
  <c r="H1249" i="8"/>
  <c r="H1250" i="8"/>
  <c r="H1251" i="8"/>
  <c r="H1252" i="8"/>
  <c r="H1253" i="8"/>
  <c r="H1248" i="8"/>
  <c r="H1217" i="8"/>
  <c r="H1218" i="8"/>
  <c r="H1219" i="8"/>
  <c r="H1216" i="8"/>
  <c r="H1211" i="8"/>
  <c r="H1212" i="8"/>
  <c r="H1213" i="8"/>
  <c r="H1214" i="8"/>
  <c r="H1210" i="8"/>
  <c r="H1222" i="8"/>
  <c r="H1223" i="8"/>
  <c r="H1224" i="8"/>
  <c r="H1221" i="8"/>
  <c r="H1227" i="8"/>
  <c r="H1228" i="8"/>
  <c r="H1229" i="8"/>
  <c r="H1230" i="8"/>
  <c r="H1226" i="8"/>
  <c r="H1233" i="8"/>
  <c r="H1234" i="8"/>
  <c r="H1235" i="8"/>
  <c r="H1232" i="8"/>
  <c r="H1238" i="8"/>
  <c r="H1239" i="8"/>
  <c r="H1240" i="8"/>
  <c r="H1241" i="8"/>
  <c r="H1237" i="8"/>
  <c r="H1207" i="8"/>
  <c r="H1206" i="8" s="1"/>
  <c r="H1205" i="8" s="1"/>
  <c r="H1195" i="8"/>
  <c r="H1196" i="8"/>
  <c r="H1197" i="8"/>
  <c r="H1198" i="8"/>
  <c r="H1199" i="8"/>
  <c r="H1200" i="8"/>
  <c r="H1201" i="8"/>
  <c r="H1202" i="8"/>
  <c r="H1203" i="8"/>
  <c r="H1204" i="8"/>
  <c r="H1194" i="8"/>
  <c r="H1184" i="8"/>
  <c r="H1185" i="8"/>
  <c r="H1186" i="8"/>
  <c r="H1187" i="8"/>
  <c r="H1188" i="8"/>
  <c r="H1189" i="8"/>
  <c r="H1190" i="8"/>
  <c r="H1191" i="8"/>
  <c r="H1192" i="8"/>
  <c r="H1183" i="8"/>
  <c r="H1177" i="8"/>
  <c r="H1176" i="8" s="1"/>
  <c r="H1175" i="8" s="1"/>
  <c r="H1173" i="8"/>
  <c r="H1174" i="8"/>
  <c r="H1171" i="8"/>
  <c r="H1170" i="8"/>
  <c r="H1165" i="8"/>
  <c r="H1164" i="8"/>
  <c r="H1168" i="8"/>
  <c r="H1167" i="8"/>
  <c r="H1162" i="8"/>
  <c r="H1161" i="8"/>
  <c r="H1159" i="8"/>
  <c r="H1158" i="8"/>
  <c r="H1156" i="8"/>
  <c r="H1155" i="8"/>
  <c r="H1153" i="8"/>
  <c r="H1152" i="8"/>
  <c r="H1150" i="8"/>
  <c r="H1149" i="8"/>
  <c r="H1147" i="8"/>
  <c r="H1146" i="8"/>
  <c r="H1138" i="8"/>
  <c r="H1137" i="8"/>
  <c r="H1135" i="8"/>
  <c r="H1134" i="8"/>
  <c r="H1132" i="8"/>
  <c r="H1131" i="8"/>
  <c r="H1129" i="8"/>
  <c r="H1128" i="8"/>
  <c r="H1126" i="8"/>
  <c r="H1125" i="8"/>
  <c r="H1120" i="8"/>
  <c r="H1121" i="8"/>
  <c r="H1122" i="8"/>
  <c r="H1119" i="8"/>
  <c r="H1113" i="8"/>
  <c r="H1114" i="8"/>
  <c r="H1115" i="8"/>
  <c r="H1116" i="8"/>
  <c r="H1117" i="8"/>
  <c r="H1112" i="8"/>
  <c r="H1107" i="8"/>
  <c r="H1108" i="8"/>
  <c r="H1109" i="8"/>
  <c r="H1110" i="8"/>
  <c r="H1106" i="8"/>
  <c r="H1102" i="8"/>
  <c r="H1103" i="8"/>
  <c r="H1104" i="8"/>
  <c r="H1101" i="8"/>
  <c r="H1098" i="8"/>
  <c r="H1099" i="8"/>
  <c r="H1097" i="8"/>
  <c r="H1095" i="8"/>
  <c r="H1092" i="8"/>
  <c r="H1091" i="8"/>
  <c r="H1089" i="8"/>
  <c r="H1088" i="8"/>
  <c r="H1085" i="8"/>
  <c r="H1086" i="8"/>
  <c r="H1084" i="8"/>
  <c r="H1081" i="8"/>
  <c r="H1082" i="8"/>
  <c r="H1080" i="8"/>
  <c r="H1078" i="8"/>
  <c r="H1077" i="8"/>
  <c r="H1075" i="8"/>
  <c r="H1074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53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29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07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993" i="8"/>
  <c r="H985" i="8"/>
  <c r="H986" i="8"/>
  <c r="H987" i="8"/>
  <c r="H988" i="8"/>
  <c r="H989" i="8"/>
  <c r="H990" i="8"/>
  <c r="H991" i="8"/>
  <c r="H98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54" i="8"/>
  <c r="H947" i="8"/>
  <c r="H948" i="8"/>
  <c r="H949" i="8"/>
  <c r="H950" i="8"/>
  <c r="H951" i="8"/>
  <c r="H952" i="8"/>
  <c r="H946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28" i="8"/>
  <c r="H920" i="8"/>
  <c r="H921" i="8"/>
  <c r="H922" i="8"/>
  <c r="H923" i="8"/>
  <c r="H924" i="8"/>
  <c r="H925" i="8"/>
  <c r="H926" i="8"/>
  <c r="H919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05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889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73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52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37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21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03" i="8"/>
  <c r="H793" i="8"/>
  <c r="H794" i="8"/>
  <c r="H795" i="8"/>
  <c r="H796" i="8"/>
  <c r="H797" i="8"/>
  <c r="H798" i="8"/>
  <c r="H799" i="8"/>
  <c r="H800" i="8"/>
  <c r="H801" i="8"/>
  <c r="H792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77" i="8"/>
  <c r="H768" i="8"/>
  <c r="H769" i="8"/>
  <c r="H770" i="8"/>
  <c r="H771" i="8"/>
  <c r="H772" i="8"/>
  <c r="H773" i="8"/>
  <c r="H774" i="8"/>
  <c r="H775" i="8"/>
  <c r="H767" i="8"/>
  <c r="H763" i="8"/>
  <c r="H764" i="8"/>
  <c r="H762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44" i="8"/>
  <c r="H742" i="8"/>
  <c r="H741" i="8"/>
  <c r="H739" i="8"/>
  <c r="H738" i="8"/>
  <c r="H736" i="8"/>
  <c r="H735" i="8"/>
  <c r="H728" i="8"/>
  <c r="H729" i="8"/>
  <c r="H730" i="8"/>
  <c r="H731" i="8"/>
  <c r="H732" i="8"/>
  <c r="H733" i="8"/>
  <c r="H727" i="8"/>
  <c r="H725" i="8"/>
  <c r="H724" i="8" s="1"/>
  <c r="H722" i="8"/>
  <c r="H723" i="8"/>
  <c r="H721" i="8"/>
  <c r="H718" i="8"/>
  <c r="H719" i="8"/>
  <c r="H717" i="8"/>
  <c r="H714" i="8"/>
  <c r="H715" i="8"/>
  <c r="H713" i="8"/>
  <c r="H708" i="8"/>
  <c r="H709" i="8"/>
  <c r="H710" i="8"/>
  <c r="H711" i="8"/>
  <c r="H707" i="8"/>
  <c r="H703" i="8"/>
  <c r="H702" i="8"/>
  <c r="H699" i="8"/>
  <c r="H700" i="8"/>
  <c r="H698" i="8"/>
  <c r="H696" i="8"/>
  <c r="H695" i="8"/>
  <c r="H694" i="8"/>
  <c r="H690" i="8"/>
  <c r="H689" i="8" s="1"/>
  <c r="H692" i="8"/>
  <c r="H691" i="8" s="1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23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584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60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34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13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486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49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17" i="8"/>
  <c r="H399" i="8"/>
  <c r="H400" i="8"/>
  <c r="H402" i="8"/>
  <c r="H403" i="8"/>
  <c r="H404" i="8"/>
  <c r="H405" i="8"/>
  <c r="H406" i="8"/>
  <c r="H407" i="8"/>
  <c r="H409" i="8"/>
  <c r="H410" i="8"/>
  <c r="H411" i="8"/>
  <c r="H412" i="8"/>
  <c r="H413" i="8"/>
  <c r="H414" i="8"/>
  <c r="H415" i="8"/>
  <c r="H398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6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32" i="8"/>
  <c r="H17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58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27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04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46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12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83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44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13" i="8"/>
  <c r="H12" i="8" l="1"/>
  <c r="H11" i="8" s="1"/>
  <c r="W1181" i="8"/>
  <c r="W1205" i="8"/>
  <c r="W1208" i="8"/>
  <c r="W1123" i="8"/>
  <c r="Q14" i="11"/>
  <c r="H648" i="8"/>
  <c r="H1136" i="8"/>
  <c r="H1087" i="8"/>
  <c r="H1133" i="8"/>
  <c r="H1215" i="8"/>
  <c r="H1145" i="8"/>
  <c r="H1157" i="8"/>
  <c r="H1073" i="8"/>
  <c r="H1127" i="8"/>
  <c r="H1079" i="8"/>
  <c r="H1270" i="8"/>
  <c r="H1287" i="8"/>
  <c r="H1225" i="8"/>
  <c r="H1096" i="8"/>
  <c r="H1076" i="8"/>
  <c r="H1148" i="8"/>
  <c r="H1130" i="8"/>
  <c r="H1151" i="8"/>
  <c r="H712" i="8"/>
  <c r="H734" i="8"/>
  <c r="H1166" i="8"/>
  <c r="H720" i="8"/>
  <c r="H1083" i="8"/>
  <c r="H706" i="8"/>
  <c r="H716" i="8"/>
  <c r="H1124" i="8"/>
  <c r="H697" i="8"/>
  <c r="H361" i="8"/>
  <c r="H693" i="8"/>
  <c r="H1220" i="8"/>
  <c r="H1163" i="8"/>
  <c r="H1281" i="8"/>
  <c r="H1090" i="8"/>
  <c r="H1154" i="8"/>
  <c r="H1169" i="8"/>
  <c r="H1172" i="8"/>
  <c r="H836" i="8"/>
  <c r="H177" i="8"/>
  <c r="H766" i="8"/>
  <c r="H82" i="8"/>
  <c r="H1182" i="8"/>
  <c r="H918" i="8"/>
  <c r="H559" i="8"/>
  <c r="H145" i="8"/>
  <c r="H1231" i="8"/>
  <c r="H791" i="8"/>
  <c r="H1111" i="8"/>
  <c r="H226" i="8"/>
  <c r="H737" i="8"/>
  <c r="H1028" i="8"/>
  <c r="H1292" i="8"/>
  <c r="H761" i="8"/>
  <c r="H1118" i="8"/>
  <c r="H1209" i="8"/>
  <c r="H740" i="8"/>
  <c r="H888" i="8"/>
  <c r="H953" i="8"/>
  <c r="H1260" i="8"/>
  <c r="H1254" i="8"/>
  <c r="H257" i="8"/>
  <c r="H583" i="8"/>
  <c r="H1105" i="8"/>
  <c r="H331" i="8"/>
  <c r="H743" i="8"/>
  <c r="H872" i="8"/>
  <c r="H992" i="8"/>
  <c r="H1006" i="8"/>
  <c r="H448" i="8"/>
  <c r="H512" i="8"/>
  <c r="H533" i="8"/>
  <c r="H701" i="8"/>
  <c r="H1247" i="8"/>
  <c r="H1274" i="8"/>
  <c r="H1297" i="8"/>
  <c r="H203" i="8"/>
  <c r="H1052" i="8"/>
  <c r="H1236" i="8"/>
  <c r="H1264" i="8"/>
  <c r="H904" i="8"/>
  <c r="H726" i="8"/>
  <c r="H776" i="8"/>
  <c r="H983" i="8"/>
  <c r="H416" i="8"/>
  <c r="H802" i="8"/>
  <c r="H820" i="8"/>
  <c r="H851" i="8"/>
  <c r="H927" i="8"/>
  <c r="H945" i="8"/>
  <c r="H1100" i="8"/>
  <c r="H485" i="8"/>
  <c r="H622" i="8"/>
  <c r="H43" i="8"/>
  <c r="H1160" i="8"/>
  <c r="H1193" i="8"/>
  <c r="H765" i="8" l="1"/>
  <c r="H1181" i="8"/>
  <c r="K10" i="9"/>
  <c r="L10" i="9" s="1"/>
  <c r="H1027" i="8"/>
  <c r="E408" i="8" l="1"/>
  <c r="H408" i="8" s="1"/>
  <c r="E401" i="8"/>
  <c r="H401" i="8" s="1"/>
  <c r="H397" i="8" s="1"/>
  <c r="E289" i="8" l="1"/>
  <c r="E288" i="8"/>
  <c r="N21" i="11" l="1"/>
  <c r="Q19" i="11"/>
  <c r="Q20" i="11"/>
  <c r="J21" i="11"/>
  <c r="M19" i="11"/>
  <c r="M20" i="11"/>
  <c r="H21" i="11"/>
  <c r="I19" i="11"/>
  <c r="I20" i="11"/>
  <c r="I18" i="11"/>
  <c r="F21" i="11"/>
  <c r="D21" i="11"/>
  <c r="E19" i="11"/>
  <c r="E18" i="11"/>
  <c r="Q18" i="11"/>
  <c r="R19" i="11" l="1"/>
  <c r="R20" i="11"/>
  <c r="R18" i="11"/>
  <c r="M11" i="11"/>
  <c r="Q11" i="11"/>
  <c r="I11" i="11"/>
  <c r="E11" i="11"/>
  <c r="R11" i="11" l="1"/>
  <c r="H1246" i="8"/>
  <c r="H1245" i="8"/>
  <c r="H1244" i="8"/>
  <c r="H1243" i="8"/>
  <c r="H1180" i="8"/>
  <c r="H1179" i="8" s="1"/>
  <c r="H1178" i="8" s="1"/>
  <c r="H1242" i="8" l="1"/>
  <c r="H1208" i="8" s="1"/>
  <c r="K20" i="9"/>
  <c r="K21" i="9"/>
  <c r="K12" i="9"/>
  <c r="K18" i="9" l="1"/>
  <c r="H1144" i="8"/>
  <c r="H1143" i="8"/>
  <c r="H1141" i="8"/>
  <c r="H1140" i="8"/>
  <c r="H1139" i="8" l="1"/>
  <c r="H1142" i="8"/>
  <c r="K15" i="9"/>
  <c r="H1123" i="8" l="1"/>
  <c r="H1094" i="8"/>
  <c r="H1093" i="8" s="1"/>
  <c r="H1072" i="8" s="1"/>
  <c r="K16" i="9" l="1"/>
  <c r="K19" i="9"/>
  <c r="K17" i="9" l="1"/>
  <c r="H705" i="8"/>
  <c r="H704" i="8" s="1"/>
  <c r="H688" i="8" s="1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 l="1"/>
  <c r="H111" i="8"/>
  <c r="H301" i="8"/>
  <c r="H42" i="8" l="1"/>
  <c r="K11" i="9"/>
  <c r="K13" i="9"/>
  <c r="K14" i="9"/>
  <c r="H1303" i="8" l="1"/>
  <c r="P21" i="11"/>
  <c r="O21" i="11"/>
  <c r="L21" i="11"/>
  <c r="K21" i="11"/>
  <c r="G21" i="11"/>
  <c r="I21" i="11" s="1"/>
  <c r="C21" i="11"/>
  <c r="B21" i="11"/>
  <c r="E21" i="11" s="1"/>
  <c r="H14" i="11"/>
  <c r="G14" i="11"/>
  <c r="F14" i="11"/>
  <c r="D14" i="11"/>
  <c r="B14" i="11"/>
  <c r="I14" i="11"/>
  <c r="E14" i="11"/>
  <c r="M21" i="11" l="1"/>
  <c r="Q21" i="11"/>
  <c r="R21" i="11" l="1"/>
  <c r="L21" i="9"/>
  <c r="L20" i="9"/>
  <c r="L12" i="9"/>
  <c r="L14" i="9" l="1"/>
  <c r="L18" i="9"/>
  <c r="L16" i="9"/>
  <c r="L15" i="9"/>
  <c r="L17" i="9"/>
  <c r="L13" i="9"/>
  <c r="L19" i="9"/>
  <c r="K22" i="9" l="1"/>
  <c r="L11" i="9" l="1"/>
  <c r="L22" i="9" s="1"/>
</calcChain>
</file>

<file path=xl/sharedStrings.xml><?xml version="1.0" encoding="utf-8"?>
<sst xmlns="http://schemas.openxmlformats.org/spreadsheetml/2006/main" count="3060" uniqueCount="416">
  <si>
    <t>H E A D Q U A R T E R S</t>
  </si>
  <si>
    <t>Fort Bonifacio, Metro Manila</t>
  </si>
  <si>
    <t>CODE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</si>
  <si>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</si>
  <si>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</si>
  <si>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</si>
  <si>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</si>
  <si>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</si>
  <si>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</si>
  <si>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</si>
  <si>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</si>
  <si>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</si>
  <si>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</si>
  <si>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</si>
  <si>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</si>
  <si>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</si>
  <si>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</si>
  <si>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Training Expenses</t>
  </si>
  <si>
    <t>HPA</t>
  </si>
  <si>
    <t>Negotiated 53.9</t>
  </si>
  <si>
    <t>Jun</t>
  </si>
  <si>
    <t>Army-wide CMO Consultative Seminar</t>
  </si>
  <si>
    <t>CMO Competency Enhancement Training</t>
  </si>
  <si>
    <t>CMO Annual Review</t>
  </si>
  <si>
    <t>Public Affairs Summit</t>
  </si>
  <si>
    <t>Public Affairs Seminar for Luzon, Visayas and Mindanao based Bde/Bn 7s</t>
  </si>
  <si>
    <t>Strategic Communication Committee Forum</t>
  </si>
  <si>
    <t>PSYOPS Focus Group Dialogue of PAMUs</t>
  </si>
  <si>
    <t>CMO Battalion Retraining</t>
  </si>
  <si>
    <t>CMO Competency and Eligibility Program</t>
  </si>
  <si>
    <t>Support to PA Anniversary</t>
  </si>
  <si>
    <t>5-02-11-030-00</t>
  </si>
  <si>
    <t>Consultancy Services</t>
  </si>
  <si>
    <t>Negotiated 53.7</t>
  </si>
  <si>
    <t>Aug</t>
  </si>
  <si>
    <t>Office Supplies Expenses</t>
  </si>
  <si>
    <t>Shopping 52.1b</t>
  </si>
  <si>
    <t>Youth Leadership and Public Information Forum</t>
  </si>
  <si>
    <t>Production of PsyOps Materials</t>
  </si>
  <si>
    <t>Performance Review and Evaluation of CMO Thrusts</t>
  </si>
  <si>
    <t>CMO Trainor's Training Program</t>
  </si>
  <si>
    <t>Strategic Engagement and Partnership</t>
  </si>
  <si>
    <t>Support to Deradicalization</t>
  </si>
  <si>
    <t>5-02-99-030-00</t>
  </si>
  <si>
    <t>Representation Expenses</t>
  </si>
  <si>
    <t>5-02-05-020-01</t>
  </si>
  <si>
    <t>Mobile</t>
  </si>
  <si>
    <t>5-02-03-990-00</t>
  </si>
  <si>
    <t>Other Supplies and Materials Expenses</t>
  </si>
  <si>
    <t>Nov</t>
  </si>
  <si>
    <t>5-02-13-050-03</t>
  </si>
  <si>
    <t>R&amp;M (Machinery &amp; Equipment) ICT Equipment</t>
  </si>
  <si>
    <t>Feb</t>
  </si>
  <si>
    <t>CMO Capability Enhancement Support</t>
  </si>
  <si>
    <t>5-02-03-210-03</t>
  </si>
  <si>
    <t>Semi-Expendable - ICT Equipment</t>
  </si>
  <si>
    <t>5-02-11-990-00</t>
  </si>
  <si>
    <t>Other Professional Services</t>
  </si>
  <si>
    <t>5-02-99-020-00</t>
  </si>
  <si>
    <t>Printing and Publication Expenses</t>
  </si>
  <si>
    <t>Oct</t>
  </si>
  <si>
    <t>TOTAL</t>
  </si>
  <si>
    <t>Prepared By:</t>
  </si>
  <si>
    <t>Recommended By:</t>
  </si>
  <si>
    <t>Approved By:</t>
  </si>
  <si>
    <t>L/Nr</t>
  </si>
  <si>
    <t>CODE</t>
  </si>
  <si>
    <t>General Description</t>
  </si>
  <si>
    <t>Qty/Size</t>
  </si>
  <si>
    <t>Estimated Budget</t>
  </si>
  <si>
    <t>Procurement Methods</t>
  </si>
  <si>
    <t>Procurement Schedule</t>
  </si>
  <si>
    <t>Qty</t>
  </si>
  <si>
    <t>Unit</t>
  </si>
  <si>
    <t>U/P</t>
  </si>
  <si>
    <t>Jan</t>
  </si>
  <si>
    <t>Mar</t>
  </si>
  <si>
    <t>Apr</t>
  </si>
  <si>
    <t>May</t>
  </si>
  <si>
    <t>Jul</t>
  </si>
  <si>
    <t>Sep</t>
  </si>
  <si>
    <t>Dec</t>
  </si>
  <si>
    <t>A4 Bond Paper</t>
  </si>
  <si>
    <t>rms</t>
  </si>
  <si>
    <t>Legal Bond Paper</t>
  </si>
  <si>
    <t>Specialty Paper</t>
  </si>
  <si>
    <t>pcks</t>
  </si>
  <si>
    <t>Sticker Paper</t>
  </si>
  <si>
    <t>Certificate Frame</t>
  </si>
  <si>
    <t>pcs</t>
  </si>
  <si>
    <t>Sign Pen</t>
  </si>
  <si>
    <t>Ballpen</t>
  </si>
  <si>
    <t>Notebook</t>
  </si>
  <si>
    <t>Ring Binder</t>
  </si>
  <si>
    <t>Staple Wire</t>
  </si>
  <si>
    <t>Brown Envelope</t>
  </si>
  <si>
    <t>Expandable Envelope</t>
  </si>
  <si>
    <t>AA Battery</t>
  </si>
  <si>
    <t>AAA Battery</t>
  </si>
  <si>
    <t>Printer Ink</t>
  </si>
  <si>
    <t>set</t>
  </si>
  <si>
    <t>Scotch Tape</t>
  </si>
  <si>
    <t>Double Sided</t>
  </si>
  <si>
    <t>Duct Tape</t>
  </si>
  <si>
    <t>USB Hub</t>
  </si>
  <si>
    <t>USB (16GB)</t>
  </si>
  <si>
    <t>Whiteboard Marker</t>
  </si>
  <si>
    <t>Token for Panel</t>
  </si>
  <si>
    <t>Token for Participants</t>
  </si>
  <si>
    <t>Token for Facilitators &amp; Support Personnel</t>
  </si>
  <si>
    <t>Token for SMEs (CMO Soldier)</t>
  </si>
  <si>
    <t>Plate for CMO Soldier</t>
  </si>
  <si>
    <t>Tarpaulin</t>
  </si>
  <si>
    <t>pc</t>
  </si>
  <si>
    <t>Table Tissue</t>
  </si>
  <si>
    <t>Alcohol</t>
  </si>
  <si>
    <t>Face Mask</t>
  </si>
  <si>
    <t>Accommodation</t>
  </si>
  <si>
    <t>pax</t>
  </si>
  <si>
    <t>Breakfast</t>
  </si>
  <si>
    <t>Snack</t>
  </si>
  <si>
    <t>Lunch</t>
  </si>
  <si>
    <t>Dinner</t>
  </si>
  <si>
    <t>Photopaper</t>
  </si>
  <si>
    <t>Prepaid Mobile Load (Globe)</t>
  </si>
  <si>
    <t>Prepaid Mobile Load (Smart)</t>
  </si>
  <si>
    <t>Bond Paper</t>
  </si>
  <si>
    <t>White Board Marker</t>
  </si>
  <si>
    <t>Brown Long Envelope</t>
  </si>
  <si>
    <t>ID Lace</t>
  </si>
  <si>
    <t>ID Holder</t>
  </si>
  <si>
    <t>Battery (AAA)</t>
  </si>
  <si>
    <t>Battery (AA)</t>
  </si>
  <si>
    <t>Paper Bag with OG7 Logo</t>
  </si>
  <si>
    <t>Double-Sided Tape</t>
  </si>
  <si>
    <t>Laminating Film</t>
  </si>
  <si>
    <t>pck</t>
  </si>
  <si>
    <t>Extension Cord</t>
  </si>
  <si>
    <t>pack</t>
  </si>
  <si>
    <t>box</t>
  </si>
  <si>
    <t>bottle</t>
  </si>
  <si>
    <t>Flashdrive Planner</t>
  </si>
  <si>
    <t>Bond Paper (A4)</t>
  </si>
  <si>
    <t>rm</t>
  </si>
  <si>
    <t>Bond Paper (Long)</t>
  </si>
  <si>
    <t>Permanent Marker</t>
  </si>
  <si>
    <t>Board Eraser</t>
  </si>
  <si>
    <t>Extension wire</t>
  </si>
  <si>
    <t>External Drive</t>
  </si>
  <si>
    <t>gal</t>
  </si>
  <si>
    <t>Token for Lecturer</t>
  </si>
  <si>
    <t>Token for participants</t>
  </si>
  <si>
    <t>Mobile Load (Smart)</t>
  </si>
  <si>
    <t>Lever Arch File Folder w/ Ring Binder</t>
  </si>
  <si>
    <t>Heavy Duty Envelope</t>
  </si>
  <si>
    <t>Photo Paper</t>
  </si>
  <si>
    <t>Special Paper</t>
  </si>
  <si>
    <t>Assorted White Board Markers</t>
  </si>
  <si>
    <t>Certificate Frames</t>
  </si>
  <si>
    <t>Brass Plate</t>
  </si>
  <si>
    <t>Clear Book</t>
  </si>
  <si>
    <t>Sign Pen (Blue)</t>
  </si>
  <si>
    <t>Bond Paper (A4 Size)</t>
  </si>
  <si>
    <t>External Hard Drive (1TB)</t>
  </si>
  <si>
    <t>Spider Stand</t>
  </si>
  <si>
    <t>Double Sided Tape</t>
  </si>
  <si>
    <t>Elmers Glue</t>
  </si>
  <si>
    <t>Mighty Bond</t>
  </si>
  <si>
    <t>Scissors</t>
  </si>
  <si>
    <t>Expandable Envelope (green)</t>
  </si>
  <si>
    <t>Battery AA</t>
  </si>
  <si>
    <t>Battery AAA</t>
  </si>
  <si>
    <t>AM snacks</t>
  </si>
  <si>
    <t>PM Snacks</t>
  </si>
  <si>
    <t>Special Paper A4</t>
  </si>
  <si>
    <t>Glue</t>
  </si>
  <si>
    <t>CMO Soldier with Glass &amp; Brass Plate</t>
  </si>
  <si>
    <t>Black Jacket with Army Seal</t>
  </si>
  <si>
    <t>Army Key Chain</t>
  </si>
  <si>
    <t>ea</t>
  </si>
  <si>
    <t>Double-sided Tape</t>
  </si>
  <si>
    <t>Super Glue</t>
  </si>
  <si>
    <t>Clearbook</t>
  </si>
  <si>
    <t>Tissue</t>
  </si>
  <si>
    <t>Long Bond Paper</t>
  </si>
  <si>
    <t>Ribbon</t>
  </si>
  <si>
    <t>Flashdrive</t>
  </si>
  <si>
    <t>Paper Clip</t>
  </si>
  <si>
    <t>Pencil</t>
  </si>
  <si>
    <t>Masking Tape</t>
  </si>
  <si>
    <t>Folder</t>
  </si>
  <si>
    <t>Brown Envelop A4</t>
  </si>
  <si>
    <t>AM Snack</t>
  </si>
  <si>
    <t>PM Snack</t>
  </si>
  <si>
    <t>Bottled Water</t>
  </si>
  <si>
    <t>Plaque</t>
  </si>
  <si>
    <t>Army Mug with PA Seal</t>
  </si>
  <si>
    <t>Command Plaques</t>
  </si>
  <si>
    <t>Tarpaulin (10x18x40)</t>
  </si>
  <si>
    <t>Tarpaulin (10x16x40)</t>
  </si>
  <si>
    <t>Tarpaulin (3x10x35)</t>
  </si>
  <si>
    <t>Tarpaulin (3x9x35)</t>
  </si>
  <si>
    <t>Tarpaulin (4x8x40)</t>
  </si>
  <si>
    <t>Processor (Core i7)</t>
  </si>
  <si>
    <t>Video Card</t>
  </si>
  <si>
    <t>RAM</t>
  </si>
  <si>
    <t>AVR (220V 500W)</t>
  </si>
  <si>
    <t>DDR 2.0</t>
  </si>
  <si>
    <t>Zoom Lens (EF-M15-45mm f/3.5-6.3 IS STM)</t>
  </si>
  <si>
    <t>Battery Pack</t>
  </si>
  <si>
    <t>Macro Ring Light Flash</t>
  </si>
  <si>
    <t>Lens Barrel Ring</t>
  </si>
  <si>
    <t>LCD Display screen</t>
  </si>
  <si>
    <t>Shutter unit</t>
  </si>
  <si>
    <t>Battery</t>
  </si>
  <si>
    <t>LCD Screen</t>
  </si>
  <si>
    <t>Motherboard</t>
  </si>
  <si>
    <t>LCD Inverter</t>
  </si>
  <si>
    <t>LCD Cable</t>
  </si>
  <si>
    <t>Cooling Fan</t>
  </si>
  <si>
    <t>Video Board</t>
  </si>
  <si>
    <t>Power Charger</t>
  </si>
  <si>
    <t>Internal Speaker</t>
  </si>
  <si>
    <t>Main PCB Assy with Panel</t>
  </si>
  <si>
    <t>Woofer Speaker</t>
  </si>
  <si>
    <t>Mic + Wireless Transmitter</t>
  </si>
  <si>
    <t>Wireless Microphone Receiver Assembly</t>
  </si>
  <si>
    <t>PCB Board Charger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</si>
  <si>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</si>
  <si>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</si>
  <si>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</si>
  <si>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</si>
  <si>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</si>
  <si>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</si>
  <si>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</si>
  <si>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</si>
  <si>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Mode of Procurement</t>
  </si>
  <si>
    <t>Procurement Program/ Project</t>
  </si>
  <si>
    <t>N/A</t>
  </si>
  <si>
    <t>P H I L I P P I N E   A R M Y</t>
  </si>
  <si>
    <t>OFFICE OF THE ASSISTANT CHIEF OF STAFF FOR CIVIL-MILITARY OPERATIONS, G7</t>
  </si>
  <si>
    <t>Chief, PBB, G7</t>
  </si>
  <si>
    <t>AC of Staff for CMO, G7</t>
  </si>
  <si>
    <t>Commanding General, PA</t>
  </si>
  <si>
    <t>ROMEO  S  BRAWNER  JR</t>
  </si>
  <si>
    <t>Civil Affairs Continuing Education Program</t>
  </si>
  <si>
    <t>Staple wire Nr 10</t>
  </si>
  <si>
    <t>Notebook w/ USB</t>
  </si>
  <si>
    <t>A4 File Folder with slider</t>
  </si>
  <si>
    <t>Prepaid Load (Smart)</t>
  </si>
  <si>
    <t>Mobile Load (Globe)</t>
  </si>
  <si>
    <t>AM Snacks</t>
  </si>
  <si>
    <t>Sustainment of CMOMIS V2 Development</t>
  </si>
  <si>
    <t>Prepaid Load (Globe)</t>
  </si>
  <si>
    <t>lot</t>
  </si>
  <si>
    <t>PA Strategic Communication (StratCom) Manual</t>
  </si>
  <si>
    <t>Graphic Designer and Layout Artist</t>
  </si>
  <si>
    <t>Printing of Guidebook</t>
  </si>
  <si>
    <t>CMO Capability Development Project</t>
  </si>
  <si>
    <t>Laid Paper</t>
  </si>
  <si>
    <t>Brother Ink (Blk, C, M Y)</t>
  </si>
  <si>
    <t>Staple Wires</t>
  </si>
  <si>
    <t>Casing with fan</t>
  </si>
  <si>
    <t>Power Supply (Heavy Duty)</t>
  </si>
  <si>
    <t>AVR/UPS (Heavy Duty)</t>
  </si>
  <si>
    <t>RAM (16GB)</t>
  </si>
  <si>
    <t>Monitor 24"</t>
  </si>
  <si>
    <t>Memory Module (16GB RAM)</t>
  </si>
  <si>
    <t>Internal Hard Drive (4TB)</t>
  </si>
  <si>
    <t>Keyboard &amp; Mouse</t>
  </si>
  <si>
    <t>Universal Adapter</t>
  </si>
  <si>
    <t>Speaker</t>
  </si>
  <si>
    <t>Headset</t>
  </si>
  <si>
    <t>Unit Driver</t>
  </si>
  <si>
    <t>Frequence Response (Unit System)</t>
  </si>
  <si>
    <t>Automatic Voltage Regulator</t>
  </si>
  <si>
    <t>Beam Angle</t>
  </si>
  <si>
    <t>Amplifier Output</t>
  </si>
  <si>
    <t>Rate Power (RMS)</t>
  </si>
  <si>
    <t>Long Range Acoustic Transmitter</t>
  </si>
  <si>
    <t>Macro Lense (EF-M28mm f/3.5 Macro IS STM)</t>
  </si>
  <si>
    <t>Mutli-Mount</t>
  </si>
  <si>
    <t>Shoulder Mount</t>
  </si>
  <si>
    <t>CZE-T251 25w FM Transmitter</t>
  </si>
  <si>
    <t>GP Antenna</t>
  </si>
  <si>
    <t>Broadcasting Condenser Set</t>
  </si>
  <si>
    <t>Universal Broadcasting Arm</t>
  </si>
  <si>
    <t>V8 Sound card</t>
  </si>
  <si>
    <t>Solar Panel with Solar Charge Controller and Inventer</t>
  </si>
  <si>
    <t>Power Supply</t>
  </si>
  <si>
    <t>Deep Cycle Battery</t>
  </si>
  <si>
    <t>Solar Transistor Radio</t>
  </si>
  <si>
    <t>unit</t>
  </si>
  <si>
    <t>PA Key Chain</t>
  </si>
  <si>
    <t>Board Paper</t>
  </si>
  <si>
    <t>Parchment Paper</t>
  </si>
  <si>
    <t>PA Command Plaque</t>
  </si>
  <si>
    <t>5-02-03-010-01</t>
  </si>
  <si>
    <t>External Drive (2TB)</t>
  </si>
  <si>
    <t>USB Flash Drive</t>
  </si>
  <si>
    <t>Gun Tucker</t>
  </si>
  <si>
    <t>Gun Tucker Staple Wire</t>
  </si>
  <si>
    <t>Garbage Bag</t>
  </si>
  <si>
    <t>CMO Support to Disaster Preparedness &amp; Crisis Management (HADR)</t>
  </si>
  <si>
    <t>Heavy Duty Extension Cord</t>
  </si>
  <si>
    <t>External Hard Drive (2TB)</t>
  </si>
  <si>
    <t>Stapler</t>
  </si>
  <si>
    <t>Glue (Big)</t>
  </si>
  <si>
    <t>Fastener</t>
  </si>
  <si>
    <t>Alcohol (Big)</t>
  </si>
  <si>
    <t>Record Book</t>
  </si>
  <si>
    <t>NTR and NSR Survey (Decentralized)</t>
  </si>
  <si>
    <t>CMO Field Study</t>
  </si>
  <si>
    <t>CMOMIS V2 Refresher Training</t>
  </si>
  <si>
    <t>Acetate</t>
  </si>
  <si>
    <t>Support to Purposive CMO Projects</t>
  </si>
  <si>
    <t>Electric Tape</t>
  </si>
  <si>
    <t>Cutter</t>
  </si>
  <si>
    <t>Cutting Mat A4</t>
  </si>
  <si>
    <t>Puncher</t>
  </si>
  <si>
    <t>Binder Clip</t>
  </si>
  <si>
    <t>Brown Envelope (10 pcs)</t>
  </si>
  <si>
    <t>AAA Battery (4pcs)</t>
  </si>
  <si>
    <t>Token (Dri-fit Shirt)</t>
  </si>
  <si>
    <t>CMO Battalion of Excellence</t>
  </si>
  <si>
    <t>National Commemoration Activities</t>
  </si>
  <si>
    <t>PCRVE Speakers Team Training</t>
  </si>
  <si>
    <t>Public Affairs Activity ICOW the PA Founding Anniversary</t>
  </si>
  <si>
    <t>5-02-03-010-02</t>
  </si>
  <si>
    <t>ICT Office Supplies Expenses</t>
  </si>
  <si>
    <t>Is this an Early Procurement Activity? (Yes/No)</t>
  </si>
  <si>
    <t xml:space="preserve">                           </t>
  </si>
  <si>
    <t>No</t>
  </si>
  <si>
    <t>Civil Affairs Forum (Civil Military Teaming)</t>
  </si>
  <si>
    <t>Photo paper</t>
  </si>
  <si>
    <t>Illustration Board</t>
  </si>
  <si>
    <t>Staple wire</t>
  </si>
  <si>
    <t>Whiteboard</t>
  </si>
  <si>
    <t>Aperture Unit</t>
  </si>
  <si>
    <t>Lens Zoom Unit</t>
  </si>
  <si>
    <t>HDMI to VGA Adapter</t>
  </si>
  <si>
    <t>HDMI Cable 30 meters</t>
  </si>
  <si>
    <t>Keyboard and Mouse</t>
  </si>
  <si>
    <t>Wireless Lan Module</t>
  </si>
  <si>
    <t>Memory Card</t>
  </si>
  <si>
    <t>5-02-02-010-01</t>
  </si>
  <si>
    <t>ICT Training Expenses</t>
  </si>
  <si>
    <t>5-02-02-010-02</t>
  </si>
  <si>
    <t>OG7</t>
  </si>
  <si>
    <t>Adhesive (Mighty Bond)</t>
  </si>
  <si>
    <t>btl</t>
  </si>
  <si>
    <t>Planner w/ Flaskdrive</t>
  </si>
  <si>
    <t>Token (PA Paper Weight)</t>
  </si>
  <si>
    <t>Token for Participants (Black Jacket with Embroidered Public Affairs Logo)</t>
  </si>
  <si>
    <t>pcak</t>
  </si>
  <si>
    <t>Token (Mug)</t>
  </si>
  <si>
    <t>Staple Wire Permanent Marker</t>
  </si>
  <si>
    <t>Token (Black Jacket w/ G7 Logo)</t>
  </si>
  <si>
    <t>Memento (Combat Boots w/ Plate)</t>
  </si>
  <si>
    <t>Token for Participants (Drifit Shirt)</t>
  </si>
  <si>
    <t>Token Polo Shirt</t>
  </si>
  <si>
    <t>Command Plaque</t>
  </si>
  <si>
    <t>Memento (CMO Soldier w/ Plate)</t>
  </si>
  <si>
    <t>Planner w/ USB</t>
  </si>
  <si>
    <t>CMO Operational Enhancement Support</t>
  </si>
  <si>
    <t>External Hard Drive (4TB)</t>
  </si>
  <si>
    <t>Gigabit Network Switch</t>
  </si>
  <si>
    <t>Battery Charger</t>
  </si>
  <si>
    <t>Support to the Participation in Salaknib and Balikatan Exercises</t>
  </si>
  <si>
    <t>NTR and NSR Survey</t>
  </si>
  <si>
    <t>Multi purpose Storage Box</t>
  </si>
  <si>
    <t>roll</t>
  </si>
  <si>
    <t>Web Camera</t>
  </si>
  <si>
    <t>Hard Disk Drive (2TB)</t>
  </si>
  <si>
    <t>Macro Lens</t>
  </si>
  <si>
    <t>Zoom Lens</t>
  </si>
  <si>
    <t>AVR</t>
  </si>
  <si>
    <t>Semi-Expendable - Information and Communications Technology Equipment</t>
  </si>
  <si>
    <t>Token (Command Plaques)</t>
  </si>
  <si>
    <t>Token (CMO Soldier with Glass &amp; Brass Plate)</t>
  </si>
  <si>
    <t>Token (Drifit Shirt)</t>
  </si>
  <si>
    <t>Conduct of NTRS &amp; NSRS</t>
  </si>
  <si>
    <t>5-02-11-030-02</t>
  </si>
  <si>
    <t>ocs</t>
  </si>
  <si>
    <t>Telephone Expense - Mobile</t>
  </si>
  <si>
    <t>Information and Communication Technology Equipment</t>
  </si>
  <si>
    <t>JULIUS      V     TANIZA</t>
  </si>
  <si>
    <t>Lt. Colonel    (INF)    PA</t>
  </si>
  <si>
    <t>Lt. Colonel     (INF)     PA</t>
  </si>
  <si>
    <t>HPA/ PAMU</t>
  </si>
  <si>
    <t xml:space="preserve"> </t>
  </si>
  <si>
    <t>Psychological Operations (PSYOPS) – Civil Affairs (CA) Subject Matter Expert Exchange (SMEE) - (INBOUND)</t>
  </si>
  <si>
    <t>Community Organizing Field Study</t>
  </si>
  <si>
    <t xml:space="preserve">Preventing Countering Radicalization Violent Extremism (PCRVE) – Subject Matter Expert Exchange </t>
  </si>
  <si>
    <t>9th Philippine Army (PA) – Singapore Army (SA) Security Operations Workshop (SOW) Planning Conference and Workshop Proper CY 2024</t>
  </si>
  <si>
    <t>5th Philippine Army (PA) – Royal Thai Army (RTA) Civil Affairs (CA) SMEE</t>
  </si>
  <si>
    <t>2nd Japan Ground Self Defense Force (JGSDF) - Philippine Army (PA) Civil Military Subject Matter Expert Exchange (SMEE) - INBOUND</t>
  </si>
  <si>
    <t>External Hard Drive</t>
  </si>
  <si>
    <t>Support to Local Cadre Operations</t>
  </si>
  <si>
    <t>Project Procurement Management Plan (PPMP) CY 2024</t>
  </si>
  <si>
    <t>The said project will be implemented on the 1st to 4th Qtr CY 2024</t>
  </si>
  <si>
    <t>The said project will be implemented on 3rd to 4th CY 2024</t>
  </si>
  <si>
    <t>The said project will be implemented on 2nd to 3rd CY 2024</t>
  </si>
  <si>
    <t>GAA CY 2024</t>
  </si>
  <si>
    <t>Indicative Annual Procurement Plan (APP) FY 2024</t>
  </si>
  <si>
    <t>Summary of Program of Implementation FY 2024</t>
  </si>
  <si>
    <t>VICTOR     M     LLAPITAN</t>
  </si>
  <si>
    <t>Colonel  MNSA   (INF)   PA</t>
  </si>
  <si>
    <t>Chairperson, PABAC 2</t>
  </si>
  <si>
    <t>Lieutenant General         PA</t>
  </si>
  <si>
    <t>ALVIN     V     FLORES</t>
  </si>
  <si>
    <t>Brigadier General    PA</t>
  </si>
  <si>
    <t>Lazer Printer</t>
  </si>
  <si>
    <t>UPS</t>
  </si>
  <si>
    <t>Docking Station NAS</t>
  </si>
  <si>
    <t>Ruggedized 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</si>
</sst>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_);[Red]\(#,##0.0\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1"/>
    </font>
    <font>
      <b/>
      <sz val="12"/>
      <color indexed="8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3"/>
        <bgColor indexed="64"/>
      </patternFill>
    </fill>
    <fill>
      <patternFill patternType="solid">
        <fgColor rgb="FFE6F2FF"/>
        <bgColor indexed="64"/>
      </patternFill>
    </fill>
    <fill>
      <patternFill patternType="solid">
        <fgColor rgb="FFD1FFCE"/>
        <bgColor indexed="64"/>
      </patternFill>
    </fill>
    <fill>
      <patternFill patternType="solid">
        <fgColor rgb="FFD6EA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3" fillId="38" borderId="0" applyBorder="0" applyProtection="0"/>
    <xf numFmtId="0" fontId="23" fillId="38" borderId="0" applyBorder="0" applyProtection="0"/>
    <xf numFmtId="0" fontId="23" fillId="38" borderId="0" applyBorder="0" applyProtection="0"/>
    <xf numFmtId="0" fontId="23" fillId="38" borderId="0" applyBorder="0" applyProtection="0"/>
    <xf numFmtId="0" fontId="23" fillId="38" borderId="0" applyBorder="0" applyProtection="0"/>
    <xf numFmtId="0" fontId="23" fillId="38" borderId="0" applyBorder="0" applyProtection="0"/>
    <xf numFmtId="0" fontId="23" fillId="38" borderId="0" applyBorder="0" applyProtection="0"/>
    <xf numFmtId="0" fontId="23" fillId="38" borderId="0" applyBorder="0" applyProtection="0"/>
    <xf numFmtId="0" fontId="23" fillId="38" borderId="0" applyBorder="0" applyProtection="0"/>
    <xf numFmtId="0" fontId="23" fillId="38" borderId="0" applyBorder="0" applyProtection="0"/>
    <xf numFmtId="164" fontId="23" fillId="0" borderId="0" applyFont="0" applyFill="0" applyBorder="0" applyAlignment="0" applyProtection="0"/>
  </cellStyleXfs>
  <cellXfs count="130">
    <xf numFmtId="0" fontId="0" fillId="0" borderId="0" xfId="0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9"/>
    </xf>
    <xf numFmtId="0" fontId="19" fillId="0" borderId="0" xfId="0" applyFont="1" applyAlignment="1">
      <alignment horizontal="left" vertical="center" indent="7"/>
    </xf>
    <xf numFmtId="0" fontId="19" fillId="0" borderId="0" xfId="0" applyFont="1" applyAlignment="1">
      <alignment horizontal="center" vertical="center"/>
    </xf>
    <xf numFmtId="164" fontId="19" fillId="0" borderId="0" xfId="1" applyFont="1" applyAlignment="1">
      <alignment horizontal="center" vertical="center"/>
    </xf>
    <xf numFmtId="164" fontId="19" fillId="0" borderId="0" xfId="1" applyFont="1" applyAlignment="1">
      <alignment vertical="center"/>
    </xf>
    <xf numFmtId="0" fontId="18" fillId="0" borderId="0" xfId="0" applyFont="1" applyAlignment="1">
      <alignment horizontal="left" vertical="center" indent="9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7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15" fontId="21" fillId="37" borderId="10" xfId="0" applyNumberFormat="1" applyFont="1" applyFill="1" applyBorder="1" applyAlignment="1">
      <alignment horizontal="center" vertical="center" wrapText="1"/>
    </xf>
    <xf numFmtId="15" fontId="19" fillId="37" borderId="10" xfId="0" applyNumberFormat="1" applyFont="1" applyFill="1" applyBorder="1" applyAlignment="1">
      <alignment horizontal="center" vertical="center" wrapText="1"/>
    </xf>
    <xf numFmtId="164" fontId="19" fillId="37" borderId="10" xfId="1" applyFont="1" applyFill="1" applyBorder="1" applyAlignment="1">
      <alignment vertical="center"/>
    </xf>
    <xf numFmtId="0" fontId="19" fillId="37" borderId="10" xfId="0" applyFont="1" applyFill="1" applyBorder="1" applyAlignment="1">
      <alignment vertical="center" wrapText="1"/>
    </xf>
    <xf numFmtId="0" fontId="19" fillId="37" borderId="0" xfId="0" applyFont="1" applyFill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19" fillId="0" borderId="0" xfId="0" applyFont="1" applyAlignment="1">
      <alignment horizontal="left" vertical="center" indent="8"/>
    </xf>
    <xf numFmtId="0" fontId="19" fillId="0" borderId="0" xfId="0" applyFont="1" applyAlignment="1">
      <alignment horizontal="left" vertical="center" indent="10"/>
    </xf>
    <xf numFmtId="0" fontId="19" fillId="0" borderId="0" xfId="0" applyFont="1" applyAlignment="1">
      <alignment horizontal="left" vertical="center" wrapText="1" indent="10"/>
    </xf>
    <xf numFmtId="0" fontId="21" fillId="0" borderId="0" xfId="0" applyFont="1" applyAlignment="1">
      <alignment vertical="center"/>
    </xf>
    <xf numFmtId="0" fontId="19" fillId="0" borderId="0" xfId="0" applyFont="1"/>
    <xf numFmtId="0" fontId="19" fillId="0" borderId="0" xfId="43" applyFont="1" applyAlignment="1" applyProtection="1">
      <alignment horizontal="center" vertical="center"/>
      <protection locked="0"/>
    </xf>
    <xf numFmtId="0" fontId="19" fillId="0" borderId="0" xfId="43" applyFont="1" applyAlignment="1" applyProtection="1">
      <alignment horizontal="center" vertical="center" wrapText="1"/>
      <protection locked="0"/>
    </xf>
    <xf numFmtId="0" fontId="19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vertical="center" wrapText="1"/>
    </xf>
    <xf numFmtId="0" fontId="19" fillId="37" borderId="11" xfId="0" applyFont="1" applyFill="1" applyBorder="1" applyAlignment="1">
      <alignment horizontal="center" vertical="center" wrapText="1"/>
    </xf>
    <xf numFmtId="164" fontId="19" fillId="37" borderId="11" xfId="1" applyFont="1" applyFill="1" applyBorder="1" applyAlignment="1">
      <alignment vertical="center"/>
    </xf>
    <xf numFmtId="0" fontId="19" fillId="37" borderId="31" xfId="0" applyFont="1" applyFill="1" applyBorder="1" applyAlignment="1">
      <alignment vertical="center" wrapText="1"/>
    </xf>
    <xf numFmtId="0" fontId="18" fillId="0" borderId="2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18" fillId="0" borderId="29" xfId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15"/>
    </xf>
    <xf numFmtId="4" fontId="19" fillId="0" borderId="0" xfId="0" applyNumberFormat="1" applyFont="1" applyAlignment="1">
      <alignment vertical="center" wrapText="1"/>
    </xf>
    <xf numFmtId="164" fontId="19" fillId="0" borderId="10" xfId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4" fontId="18" fillId="0" borderId="10" xfId="1" applyFont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1" applyFont="1" applyFill="1" applyBorder="1" applyAlignment="1">
      <alignment horizontal="center" vertical="center"/>
    </xf>
    <xf numFmtId="164" fontId="19" fillId="33" borderId="10" xfId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/>
    </xf>
    <xf numFmtId="164" fontId="19" fillId="34" borderId="10" xfId="1" applyFont="1" applyFill="1" applyBorder="1" applyAlignment="1">
      <alignment horizontal="center" vertical="center"/>
    </xf>
    <xf numFmtId="164" fontId="19" fillId="34" borderId="10" xfId="1" applyFont="1" applyFill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164" fontId="19" fillId="0" borderId="10" xfId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64" fontId="18" fillId="0" borderId="10" xfId="1" applyFont="1" applyBorder="1" applyAlignment="1">
      <alignment horizontal="center" vertical="center" wrapText="1"/>
    </xf>
    <xf numFmtId="0" fontId="19" fillId="0" borderId="10" xfId="1" applyNumberFormat="1" applyFont="1" applyBorder="1" applyAlignment="1">
      <alignment horizontal="center" vertical="center"/>
    </xf>
    <xf numFmtId="0" fontId="19" fillId="33" borderId="10" xfId="1" applyNumberFormat="1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vertical="center" wrapText="1"/>
    </xf>
    <xf numFmtId="0" fontId="19" fillId="39" borderId="10" xfId="0" applyFont="1" applyFill="1" applyBorder="1" applyAlignment="1">
      <alignment horizontal="center" vertical="center"/>
    </xf>
    <xf numFmtId="164" fontId="19" fillId="39" borderId="10" xfId="1" applyFont="1" applyFill="1" applyBorder="1" applyAlignment="1">
      <alignment horizontal="center" vertical="center"/>
    </xf>
    <xf numFmtId="164" fontId="18" fillId="39" borderId="10" xfId="1" applyFont="1" applyFill="1" applyBorder="1" applyAlignment="1">
      <alignment horizontal="center" vertical="center"/>
    </xf>
    <xf numFmtId="0" fontId="18" fillId="39" borderId="28" xfId="0" applyFont="1" applyFill="1" applyBorder="1" applyAlignment="1">
      <alignment horizontal="center" vertical="center" wrapText="1"/>
    </xf>
    <xf numFmtId="0" fontId="18" fillId="39" borderId="29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164" fontId="18" fillId="39" borderId="29" xfId="1" applyFont="1" applyFill="1" applyBorder="1" applyAlignment="1">
      <alignment horizontal="center" vertical="center"/>
    </xf>
    <xf numFmtId="0" fontId="18" fillId="39" borderId="3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164" fontId="18" fillId="0" borderId="10" xfId="1" applyFont="1" applyBorder="1" applyAlignment="1">
      <alignment vertical="center"/>
    </xf>
    <xf numFmtId="0" fontId="18" fillId="40" borderId="10" xfId="0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/>
    </xf>
    <xf numFmtId="1" fontId="18" fillId="40" borderId="10" xfId="0" applyNumberFormat="1" applyFont="1" applyFill="1" applyBorder="1" applyAlignment="1">
      <alignment horizontal="center" vertical="center"/>
    </xf>
    <xf numFmtId="164" fontId="18" fillId="35" borderId="10" xfId="1" applyFont="1" applyFill="1" applyBorder="1" applyAlignment="1">
      <alignment vertical="center"/>
    </xf>
    <xf numFmtId="164" fontId="18" fillId="36" borderId="10" xfId="1" applyFont="1" applyFill="1" applyBorder="1" applyAlignment="1">
      <alignment vertical="center"/>
    </xf>
    <xf numFmtId="43" fontId="19" fillId="37" borderId="0" xfId="0" applyNumberFormat="1" applyFont="1" applyFill="1" applyAlignment="1">
      <alignment vertical="center"/>
    </xf>
    <xf numFmtId="165" fontId="19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21" fillId="0" borderId="0" xfId="0" applyFont="1" applyAlignment="1">
      <alignment horizontal="center" vertical="center"/>
    </xf>
    <xf numFmtId="164" fontId="19" fillId="0" borderId="10" xfId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21" fillId="41" borderId="34" xfId="0" applyNumberFormat="1" applyFont="1" applyFill="1" applyBorder="1" applyAlignment="1">
      <alignment vertical="center"/>
    </xf>
    <xf numFmtId="164" fontId="19" fillId="41" borderId="34" xfId="0" applyNumberFormat="1" applyFont="1" applyFill="1" applyBorder="1" applyAlignment="1">
      <alignment vertical="center"/>
    </xf>
    <xf numFmtId="13" fontId="19" fillId="0" borderId="10" xfId="1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1" applyNumberFormat="1" applyFont="1" applyAlignment="1">
      <alignment vertical="center"/>
    </xf>
    <xf numFmtId="0" fontId="26" fillId="0" borderId="0" xfId="1" applyNumberFormat="1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43" applyFont="1" applyAlignment="1" applyProtection="1">
      <alignment horizontal="center" vertical="center"/>
      <protection locked="0"/>
    </xf>
    <xf numFmtId="0" fontId="18" fillId="0" borderId="0" xfId="43" applyFont="1" applyAlignment="1" applyProtection="1">
      <alignment horizontal="center" vertical="center"/>
      <protection locked="0"/>
    </xf>
    <xf numFmtId="0" fontId="25" fillId="0" borderId="0" xfId="43" applyFont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4" fillId="0" borderId="17" xfId="43" applyFont="1" applyBorder="1" applyAlignment="1">
      <alignment horizontal="center" vertical="center" wrapText="1"/>
    </xf>
    <xf numFmtId="0" fontId="24" fillId="0" borderId="18" xfId="43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f1" xfId="44" xr:uid="{00000000-0005-0000-0000-00001A000000}"/>
    <cellStyle name="cf10" xfId="45" xr:uid="{00000000-0005-0000-0000-00001B000000}"/>
    <cellStyle name="cf2" xfId="46" xr:uid="{00000000-0005-0000-0000-00001C000000}"/>
    <cellStyle name="cf3" xfId="47" xr:uid="{00000000-0005-0000-0000-00001D000000}"/>
    <cellStyle name="cf4" xfId="48" xr:uid="{00000000-0005-0000-0000-00001E000000}"/>
    <cellStyle name="cf5" xfId="49" xr:uid="{00000000-0005-0000-0000-00001F000000}"/>
    <cellStyle name="cf6" xfId="50" xr:uid="{00000000-0005-0000-0000-000020000000}"/>
    <cellStyle name="cf7" xfId="51" xr:uid="{00000000-0005-0000-0000-000021000000}"/>
    <cellStyle name="cf8" xfId="52" xr:uid="{00000000-0005-0000-0000-000022000000}"/>
    <cellStyle name="cf9" xfId="53" xr:uid="{00000000-0005-0000-0000-000023000000}"/>
    <cellStyle name="Check Cell" xfId="14" builtinId="23" customBuiltin="1"/>
    <cellStyle name="Comma" xfId="1" builtinId="3"/>
    <cellStyle name="Comma 2" xfId="54" xr:uid="{00000000-0005-0000-0000-000026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31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zoomScale="70" zoomScaleNormal="70" workbookViewId="0">
      <selection activeCell="N17" sqref="N17"/>
    </sheetView>
  </sheetViews>
  <sheetFormatPr defaultColWidth="9.140625" defaultRowHeight="15"/>
  <cols>
    <col min="1" max="1" width="17.7109375" style="6" customWidth="1"/>
    <col min="2" max="2" width="22.7109375" style="1" customWidth="1"/>
    <col min="3" max="3" width="10.7109375" style="6" customWidth="1"/>
    <col min="4" max="4" width="14.7109375" style="6" hidden="1" customWidth="1"/>
    <col min="5" max="5" width="18.7109375" style="6" customWidth="1"/>
    <col min="6" max="6" width="13.7109375" style="27" customWidth="1"/>
    <col min="7" max="7" width="13.7109375" style="6" customWidth="1"/>
    <col min="8" max="9" width="11.7109375" style="1" customWidth="1"/>
    <col min="10" max="10" width="10.7109375" style="6" customWidth="1"/>
    <col min="11" max="12" width="17.7109375" style="8" customWidth="1"/>
    <col min="13" max="13" width="4.7109375" style="1" customWidth="1"/>
    <col min="14" max="14" width="38.7109375" style="1" customWidth="1"/>
    <col min="15" max="16384" width="9.140625" style="1"/>
  </cols>
  <sheetData>
    <row r="1" spans="1:20" s="28" customForma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20" s="28" customFormat="1">
      <c r="A2" s="109" t="s">
        <v>239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20" s="28" customFormat="1" ht="15.75">
      <c r="A3" s="110" t="s">
        <v>240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20" s="28" customForma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20" s="28" customFormat="1">
      <c r="A5" s="29"/>
      <c r="B5" s="29"/>
      <c r="C5" s="29"/>
      <c r="D5" s="29"/>
      <c r="E5" s="30"/>
      <c r="F5" s="29"/>
      <c r="G5" s="29"/>
      <c r="H5" s="29"/>
      <c r="I5" s="29"/>
      <c r="J5" s="29"/>
      <c r="K5" s="29"/>
      <c r="L5" s="29"/>
      <c r="M5" s="29"/>
      <c r="N5" s="29"/>
    </row>
    <row r="6" spans="1:20" s="28" customFormat="1" ht="18">
      <c r="A6" s="111" t="s">
        <v>404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20" ht="15.75" thickBot="1">
      <c r="A7" s="14"/>
      <c r="B7" s="14"/>
      <c r="C7" s="14"/>
      <c r="D7" s="14"/>
      <c r="E7" s="14"/>
      <c r="F7" s="14"/>
      <c r="G7" s="14" t="s">
        <v>331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6" customFormat="1" ht="20.100000000000001" customHeight="1">
      <c r="A8" s="112" t="s">
        <v>2</v>
      </c>
      <c r="B8" s="106" t="s">
        <v>237</v>
      </c>
      <c r="C8" s="106" t="s">
        <v>3</v>
      </c>
      <c r="D8" s="114" t="s">
        <v>330</v>
      </c>
      <c r="E8" s="106" t="s">
        <v>4</v>
      </c>
      <c r="F8" s="103" t="s">
        <v>5</v>
      </c>
      <c r="G8" s="104"/>
      <c r="H8" s="104"/>
      <c r="I8" s="105"/>
      <c r="J8" s="106" t="s">
        <v>6</v>
      </c>
      <c r="K8" s="103" t="s">
        <v>7</v>
      </c>
      <c r="L8" s="104"/>
      <c r="M8" s="105"/>
      <c r="N8" s="38" t="s">
        <v>8</v>
      </c>
    </row>
    <row r="9" spans="1:20" s="6" customFormat="1" ht="65.099999999999994" customHeight="1" thickBot="1">
      <c r="A9" s="113"/>
      <c r="B9" s="107"/>
      <c r="C9" s="107"/>
      <c r="D9" s="115"/>
      <c r="E9" s="107"/>
      <c r="F9" s="39" t="s">
        <v>9</v>
      </c>
      <c r="G9" s="40" t="s">
        <v>10</v>
      </c>
      <c r="H9" s="40" t="s">
        <v>11</v>
      </c>
      <c r="I9" s="40" t="s">
        <v>12</v>
      </c>
      <c r="J9" s="107"/>
      <c r="K9" s="41" t="s">
        <v>13</v>
      </c>
      <c r="L9" s="41" t="s">
        <v>14</v>
      </c>
      <c r="M9" s="40" t="s">
        <v>15</v>
      </c>
      <c r="N9" s="42" t="s">
        <v>16</v>
      </c>
    </row>
    <row r="10" spans="1:20" s="21" customFormat="1" ht="35.1" customHeight="1">
      <c r="A10" s="33" t="s">
        <v>345</v>
      </c>
      <c r="B10" s="34" t="s">
        <v>346</v>
      </c>
      <c r="C10" s="35" t="s">
        <v>389</v>
      </c>
      <c r="D10" s="35" t="s">
        <v>332</v>
      </c>
      <c r="E10" s="43" t="s">
        <v>19</v>
      </c>
      <c r="F10" s="17">
        <v>45323</v>
      </c>
      <c r="G10" s="16" t="s">
        <v>238</v>
      </c>
      <c r="H10" s="18">
        <v>45333</v>
      </c>
      <c r="I10" s="18">
        <v>45336</v>
      </c>
      <c r="J10" s="35" t="s">
        <v>403</v>
      </c>
      <c r="K10" s="36">
        <f>+'PPMP FY 2024 (no travel)'!H11</f>
        <v>562252</v>
      </c>
      <c r="L10" s="36">
        <f>+K10</f>
        <v>562252</v>
      </c>
      <c r="M10" s="34"/>
      <c r="N10" s="37" t="s">
        <v>400</v>
      </c>
    </row>
    <row r="11" spans="1:20" s="21" customFormat="1" ht="35.1" customHeight="1">
      <c r="A11" s="33" t="s">
        <v>347</v>
      </c>
      <c r="B11" s="34" t="s">
        <v>17</v>
      </c>
      <c r="C11" s="35" t="s">
        <v>389</v>
      </c>
      <c r="D11" s="35" t="s">
        <v>332</v>
      </c>
      <c r="E11" s="43" t="s">
        <v>19</v>
      </c>
      <c r="F11" s="17">
        <v>45323</v>
      </c>
      <c r="G11" s="16" t="s">
        <v>238</v>
      </c>
      <c r="H11" s="18">
        <v>45333</v>
      </c>
      <c r="I11" s="18">
        <v>45336</v>
      </c>
      <c r="J11" s="35" t="s">
        <v>403</v>
      </c>
      <c r="K11" s="36">
        <f>+'PPMP FY 2024 (no travel)'!H42</f>
        <v>22752563</v>
      </c>
      <c r="L11" s="36">
        <f>+K11</f>
        <v>22752563</v>
      </c>
      <c r="M11" s="34"/>
      <c r="N11" s="37" t="s">
        <v>400</v>
      </c>
    </row>
    <row r="12" spans="1:20" s="21" customFormat="1" ht="35.1" customHeight="1">
      <c r="A12" s="31" t="s">
        <v>31</v>
      </c>
      <c r="B12" s="20" t="s">
        <v>32</v>
      </c>
      <c r="C12" s="35" t="s">
        <v>389</v>
      </c>
      <c r="D12" s="35" t="s">
        <v>332</v>
      </c>
      <c r="E12" s="44" t="s">
        <v>33</v>
      </c>
      <c r="F12" s="17">
        <v>45476</v>
      </c>
      <c r="G12" s="16" t="s">
        <v>238</v>
      </c>
      <c r="H12" s="18">
        <v>45486</v>
      </c>
      <c r="I12" s="18">
        <v>45489</v>
      </c>
      <c r="J12" s="35" t="s">
        <v>403</v>
      </c>
      <c r="K12" s="19">
        <f>+'PPMP FY 2024 (no travel)'!H1175</f>
        <v>400000</v>
      </c>
      <c r="L12" s="19">
        <f t="shared" ref="L12:L21" si="0">+K12</f>
        <v>400000</v>
      </c>
      <c r="M12" s="20"/>
      <c r="N12" s="32" t="s">
        <v>401</v>
      </c>
      <c r="T12" s="21" t="s">
        <v>390</v>
      </c>
    </row>
    <row r="13" spans="1:20" s="21" customFormat="1" ht="35.1" customHeight="1">
      <c r="A13" s="31" t="s">
        <v>328</v>
      </c>
      <c r="B13" s="20" t="s">
        <v>35</v>
      </c>
      <c r="C13" s="35" t="s">
        <v>389</v>
      </c>
      <c r="D13" s="35" t="s">
        <v>332</v>
      </c>
      <c r="E13" s="44" t="s">
        <v>36</v>
      </c>
      <c r="F13" s="17">
        <v>45352</v>
      </c>
      <c r="G13" s="16" t="s">
        <v>238</v>
      </c>
      <c r="H13" s="18">
        <v>45362</v>
      </c>
      <c r="I13" s="18">
        <v>45365</v>
      </c>
      <c r="J13" s="35" t="s">
        <v>403</v>
      </c>
      <c r="K13" s="19">
        <f>+'PPMP FY 2024 (no travel)'!H765</f>
        <v>8216752</v>
      </c>
      <c r="L13" s="19">
        <f>+K13</f>
        <v>8216752</v>
      </c>
      <c r="M13" s="20"/>
      <c r="N13" s="37" t="s">
        <v>400</v>
      </c>
    </row>
    <row r="14" spans="1:20" s="21" customFormat="1" ht="35.1" customHeight="1">
      <c r="A14" s="31" t="s">
        <v>297</v>
      </c>
      <c r="B14" s="20" t="s">
        <v>329</v>
      </c>
      <c r="C14" s="35" t="s">
        <v>389</v>
      </c>
      <c r="D14" s="35" t="s">
        <v>332</v>
      </c>
      <c r="E14" s="44" t="s">
        <v>36</v>
      </c>
      <c r="F14" s="17">
        <v>45352</v>
      </c>
      <c r="G14" s="16" t="s">
        <v>238</v>
      </c>
      <c r="H14" s="18">
        <v>45362</v>
      </c>
      <c r="I14" s="18">
        <v>45365</v>
      </c>
      <c r="J14" s="35" t="s">
        <v>403</v>
      </c>
      <c r="K14" s="19">
        <f>+'PPMP FY 2024 (no travel)'!H688</f>
        <v>7695808</v>
      </c>
      <c r="L14" s="19">
        <f t="shared" si="0"/>
        <v>7695808</v>
      </c>
      <c r="M14" s="20"/>
      <c r="N14" s="37" t="s">
        <v>400</v>
      </c>
    </row>
    <row r="15" spans="1:20" s="21" customFormat="1" ht="35.1" customHeight="1">
      <c r="A15" s="31" t="s">
        <v>43</v>
      </c>
      <c r="B15" s="20" t="s">
        <v>44</v>
      </c>
      <c r="C15" s="35" t="s">
        <v>389</v>
      </c>
      <c r="D15" s="35" t="s">
        <v>332</v>
      </c>
      <c r="E15" s="43" t="s">
        <v>19</v>
      </c>
      <c r="F15" s="17">
        <v>45323</v>
      </c>
      <c r="G15" s="16" t="s">
        <v>238</v>
      </c>
      <c r="H15" s="18">
        <v>45333</v>
      </c>
      <c r="I15" s="18">
        <v>45336</v>
      </c>
      <c r="J15" s="35" t="s">
        <v>403</v>
      </c>
      <c r="K15" s="19">
        <f>+'PPMP FY 2024 (no travel)'!H1208</f>
        <v>11700150</v>
      </c>
      <c r="L15" s="19">
        <f t="shared" si="0"/>
        <v>11700150</v>
      </c>
      <c r="M15" s="20"/>
      <c r="N15" s="37" t="s">
        <v>400</v>
      </c>
    </row>
    <row r="16" spans="1:20" s="21" customFormat="1" ht="35.1" customHeight="1">
      <c r="A16" s="31" t="s">
        <v>45</v>
      </c>
      <c r="B16" s="20" t="s">
        <v>46</v>
      </c>
      <c r="C16" s="35" t="s">
        <v>389</v>
      </c>
      <c r="D16" s="35" t="s">
        <v>332</v>
      </c>
      <c r="E16" s="43" t="s">
        <v>19</v>
      </c>
      <c r="F16" s="17">
        <v>45323</v>
      </c>
      <c r="G16" s="16" t="s">
        <v>238</v>
      </c>
      <c r="H16" s="18">
        <v>45333</v>
      </c>
      <c r="I16" s="18">
        <v>45336</v>
      </c>
      <c r="J16" s="35" t="s">
        <v>403</v>
      </c>
      <c r="K16" s="19">
        <f>+'PPMP FY 2024 (no travel)'!H1123</f>
        <v>2121500</v>
      </c>
      <c r="L16" s="19">
        <f t="shared" si="0"/>
        <v>2121500</v>
      </c>
      <c r="M16" s="20"/>
      <c r="N16" s="37" t="s">
        <v>400</v>
      </c>
    </row>
    <row r="17" spans="1:15" s="21" customFormat="1" ht="35.1" customHeight="1">
      <c r="A17" s="31" t="s">
        <v>47</v>
      </c>
      <c r="B17" s="20" t="s">
        <v>48</v>
      </c>
      <c r="C17" s="35" t="s">
        <v>389</v>
      </c>
      <c r="D17" s="35" t="s">
        <v>332</v>
      </c>
      <c r="E17" s="43" t="s">
        <v>19</v>
      </c>
      <c r="F17" s="17">
        <v>45323</v>
      </c>
      <c r="G17" s="16" t="s">
        <v>238</v>
      </c>
      <c r="H17" s="18">
        <v>45333</v>
      </c>
      <c r="I17" s="18">
        <v>45336</v>
      </c>
      <c r="J17" s="35" t="s">
        <v>403</v>
      </c>
      <c r="K17" s="19">
        <f>+'PPMP FY 2024 (no travel)'!H1072</f>
        <v>2288140</v>
      </c>
      <c r="L17" s="19">
        <f t="shared" si="0"/>
        <v>2288140</v>
      </c>
      <c r="M17" s="20"/>
      <c r="N17" s="37" t="s">
        <v>400</v>
      </c>
    </row>
    <row r="18" spans="1:15" s="21" customFormat="1" ht="50.1" customHeight="1">
      <c r="A18" s="31" t="s">
        <v>50</v>
      </c>
      <c r="B18" s="20" t="s">
        <v>51</v>
      </c>
      <c r="C18" s="35" t="s">
        <v>389</v>
      </c>
      <c r="D18" s="35" t="s">
        <v>332</v>
      </c>
      <c r="E18" s="43" t="s">
        <v>19</v>
      </c>
      <c r="F18" s="17">
        <v>45323</v>
      </c>
      <c r="G18" s="16" t="s">
        <v>238</v>
      </c>
      <c r="H18" s="18">
        <v>45333</v>
      </c>
      <c r="I18" s="18">
        <v>45336</v>
      </c>
      <c r="J18" s="35" t="s">
        <v>403</v>
      </c>
      <c r="K18" s="19">
        <f>+'PPMP FY 2024 (no travel)'!H1181</f>
        <v>1911178</v>
      </c>
      <c r="L18" s="19">
        <f t="shared" si="0"/>
        <v>1911178</v>
      </c>
      <c r="M18" s="20"/>
      <c r="N18" s="37" t="s">
        <v>400</v>
      </c>
      <c r="O18" s="89"/>
    </row>
    <row r="19" spans="1:15" s="21" customFormat="1" ht="35.1" customHeight="1">
      <c r="A19" s="31" t="s">
        <v>54</v>
      </c>
      <c r="B19" s="20" t="s">
        <v>55</v>
      </c>
      <c r="C19" s="35" t="s">
        <v>389</v>
      </c>
      <c r="D19" s="35" t="s">
        <v>332</v>
      </c>
      <c r="E19" s="43" t="s">
        <v>19</v>
      </c>
      <c r="F19" s="17">
        <v>45323</v>
      </c>
      <c r="G19" s="16" t="s">
        <v>238</v>
      </c>
      <c r="H19" s="18">
        <v>45333</v>
      </c>
      <c r="I19" s="18">
        <v>45336</v>
      </c>
      <c r="J19" s="35" t="s">
        <v>403</v>
      </c>
      <c r="K19" s="19">
        <f>+'PPMP FY 2024 (no travel)'!H1027</f>
        <v>4643372</v>
      </c>
      <c r="L19" s="19">
        <f t="shared" si="0"/>
        <v>4643372</v>
      </c>
      <c r="M19" s="20"/>
      <c r="N19" s="37" t="s">
        <v>400</v>
      </c>
    </row>
    <row r="20" spans="1:15" s="21" customFormat="1" ht="35.1" customHeight="1">
      <c r="A20" s="31" t="s">
        <v>56</v>
      </c>
      <c r="B20" s="20" t="s">
        <v>57</v>
      </c>
      <c r="C20" s="35" t="s">
        <v>389</v>
      </c>
      <c r="D20" s="35" t="s">
        <v>332</v>
      </c>
      <c r="E20" s="44" t="s">
        <v>33</v>
      </c>
      <c r="F20" s="17">
        <v>45413</v>
      </c>
      <c r="G20" s="16" t="s">
        <v>238</v>
      </c>
      <c r="H20" s="18">
        <v>45423</v>
      </c>
      <c r="I20" s="18">
        <v>45426</v>
      </c>
      <c r="J20" s="35" t="s">
        <v>403</v>
      </c>
      <c r="K20" s="19">
        <f>+'PPMP FY 2024 (no travel)'!H1178</f>
        <v>50000</v>
      </c>
      <c r="L20" s="19">
        <f t="shared" si="0"/>
        <v>50000</v>
      </c>
      <c r="M20" s="20"/>
      <c r="N20" s="32" t="s">
        <v>402</v>
      </c>
    </row>
    <row r="21" spans="1:15" s="21" customFormat="1" ht="35.1" customHeight="1">
      <c r="A21" s="31" t="s">
        <v>58</v>
      </c>
      <c r="B21" s="20" t="s">
        <v>59</v>
      </c>
      <c r="C21" s="35" t="s">
        <v>389</v>
      </c>
      <c r="D21" s="35" t="s">
        <v>332</v>
      </c>
      <c r="E21" s="43" t="s">
        <v>19</v>
      </c>
      <c r="F21" s="17">
        <v>45413</v>
      </c>
      <c r="G21" s="16" t="s">
        <v>238</v>
      </c>
      <c r="H21" s="18">
        <v>45423</v>
      </c>
      <c r="I21" s="18">
        <v>45426</v>
      </c>
      <c r="J21" s="35" t="s">
        <v>403</v>
      </c>
      <c r="K21" s="19">
        <f>+'PPMP FY 2024 (no travel)'!H1205</f>
        <v>255000</v>
      </c>
      <c r="L21" s="19">
        <f t="shared" si="0"/>
        <v>255000</v>
      </c>
      <c r="M21" s="20"/>
      <c r="N21" s="32" t="s">
        <v>402</v>
      </c>
    </row>
    <row r="22" spans="1:15" ht="20.100000000000001" customHeight="1" thickBot="1">
      <c r="A22" s="74"/>
      <c r="B22" s="75" t="s">
        <v>61</v>
      </c>
      <c r="C22" s="75"/>
      <c r="D22" s="75"/>
      <c r="E22" s="75"/>
      <c r="F22" s="76"/>
      <c r="G22" s="75"/>
      <c r="H22" s="75"/>
      <c r="I22" s="75"/>
      <c r="J22" s="75"/>
      <c r="K22" s="77">
        <f>SUM(K10:K21)</f>
        <v>62596715</v>
      </c>
      <c r="L22" s="77">
        <f>SUM(L10:L21)</f>
        <v>62596715</v>
      </c>
      <c r="M22" s="75"/>
      <c r="N22" s="78"/>
    </row>
    <row r="23" spans="1:1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</row>
    <row r="24" spans="1: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3"/>
      <c r="M24" s="14"/>
      <c r="N24" s="14"/>
    </row>
    <row r="25" spans="1:15" ht="15" customHeight="1">
      <c r="A25" s="5" t="s">
        <v>62</v>
      </c>
      <c r="B25" s="28"/>
      <c r="C25" s="12"/>
      <c r="D25" s="12"/>
      <c r="E25" s="1"/>
      <c r="F25" s="12" t="s">
        <v>63</v>
      </c>
      <c r="G25" s="1"/>
      <c r="J25" s="1"/>
      <c r="K25" s="1"/>
      <c r="L25" s="1" t="s">
        <v>64</v>
      </c>
      <c r="N25" s="14"/>
    </row>
    <row r="26" spans="1:15">
      <c r="A26" s="48"/>
      <c r="B26" s="28"/>
      <c r="C26" s="24"/>
      <c r="D26" s="24"/>
      <c r="E26" s="1"/>
      <c r="F26" s="45"/>
      <c r="G26" s="3"/>
      <c r="H26" s="3"/>
      <c r="I26" s="3"/>
      <c r="J26" s="3"/>
      <c r="K26" s="1"/>
      <c r="N26" s="25"/>
    </row>
    <row r="27" spans="1:15">
      <c r="A27" s="48"/>
      <c r="B27" s="28"/>
      <c r="C27" s="24"/>
      <c r="D27" s="24"/>
      <c r="E27" s="1"/>
      <c r="F27" s="45"/>
      <c r="G27" s="3"/>
      <c r="H27" s="3"/>
      <c r="I27" s="3"/>
      <c r="J27" s="3"/>
      <c r="K27" s="1"/>
      <c r="N27" s="25"/>
    </row>
    <row r="28" spans="1:15">
      <c r="A28" s="48"/>
      <c r="B28" s="28"/>
      <c r="C28" s="24"/>
      <c r="D28" s="24"/>
      <c r="E28" s="1"/>
      <c r="F28" s="45"/>
      <c r="G28" s="3"/>
      <c r="H28" s="3"/>
      <c r="I28" s="3"/>
      <c r="J28" s="3"/>
      <c r="K28" s="1"/>
      <c r="N28" s="25"/>
    </row>
    <row r="29" spans="1:15" ht="15.75">
      <c r="A29" s="48"/>
      <c r="B29" s="28"/>
      <c r="C29" s="24"/>
      <c r="D29" s="24"/>
      <c r="E29" s="1"/>
      <c r="F29" s="46"/>
      <c r="G29" s="3"/>
      <c r="H29" s="3"/>
      <c r="I29" s="3"/>
      <c r="J29" s="3"/>
      <c r="K29" s="1"/>
      <c r="N29" s="25"/>
    </row>
    <row r="30" spans="1:15" ht="15.75">
      <c r="A30" s="11" t="s">
        <v>406</v>
      </c>
      <c r="B30" s="28"/>
      <c r="C30" s="24"/>
      <c r="D30" s="24"/>
      <c r="E30" s="1"/>
      <c r="F30" s="46" t="s">
        <v>410</v>
      </c>
      <c r="G30" s="91"/>
      <c r="H30" s="3"/>
      <c r="I30" s="3"/>
      <c r="J30" s="3"/>
      <c r="K30" s="1"/>
      <c r="L30" s="47" t="s">
        <v>244</v>
      </c>
      <c r="N30" s="26"/>
    </row>
    <row r="31" spans="1:15" ht="14.25" customHeight="1">
      <c r="A31" s="5" t="s">
        <v>407</v>
      </c>
      <c r="B31" s="28"/>
      <c r="C31" s="24"/>
      <c r="D31" s="24"/>
      <c r="E31" s="1"/>
      <c r="F31" s="45" t="s">
        <v>411</v>
      </c>
      <c r="G31" s="91"/>
      <c r="H31" s="3"/>
      <c r="I31" s="3"/>
      <c r="J31" s="3"/>
      <c r="K31" s="1"/>
      <c r="L31" s="1" t="s">
        <v>409</v>
      </c>
      <c r="N31" s="26"/>
    </row>
    <row r="32" spans="1:15">
      <c r="A32" s="5" t="s">
        <v>242</v>
      </c>
      <c r="B32" s="28"/>
      <c r="C32" s="24"/>
      <c r="D32" s="24"/>
      <c r="E32" s="1"/>
      <c r="F32" s="45" t="s">
        <v>408</v>
      </c>
      <c r="G32" s="91"/>
      <c r="H32" s="3"/>
      <c r="I32" s="3"/>
      <c r="J32" s="3"/>
      <c r="K32" s="1"/>
      <c r="L32" s="1" t="s">
        <v>243</v>
      </c>
      <c r="N32" s="25"/>
    </row>
    <row r="33" spans="7:7">
      <c r="G33" s="92"/>
    </row>
  </sheetData>
  <mergeCells count="14">
    <mergeCell ref="F8:I8"/>
    <mergeCell ref="J8:J9"/>
    <mergeCell ref="K8:M8"/>
    <mergeCell ref="A23:N23"/>
    <mergeCell ref="A1:N1"/>
    <mergeCell ref="A2:N2"/>
    <mergeCell ref="A3:N3"/>
    <mergeCell ref="A4:N4"/>
    <mergeCell ref="A6:N6"/>
    <mergeCell ref="A8:A9"/>
    <mergeCell ref="B8:B9"/>
    <mergeCell ref="C8:C9"/>
    <mergeCell ref="D8:D9"/>
    <mergeCell ref="E8:E9"/>
  </mergeCells>
  <printOptions horizontalCentered="1"/>
  <pageMargins left="0" right="0" top="0.5" bottom="0.25" header="0.3" footer="0.3"/>
  <pageSetup paperSize="9" scale="6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Z1315"/>
  <sheetViews>
    <sheetView zoomScale="85" zoomScaleNormal="85" workbookViewId="0">
      <pane ySplit="10" topLeftCell="A1296" activePane="bottomLeft" state="frozen"/>
      <selection pane="bottomLeft" activeCell="H1314" sqref="H1314"/>
    </sheetView>
  </sheetViews>
  <sheetFormatPr defaultColWidth="9.140625" defaultRowHeight="15"/>
  <cols>
    <col min="1" max="1" width="6.7109375" style="6" customWidth="1"/>
    <col min="2" max="2" width="17.7109375" style="6" customWidth="1"/>
    <col min="3" max="3" width="40.7109375" style="1" customWidth="1"/>
    <col min="4" max="4" width="9.7109375" style="6" customWidth="1"/>
    <col min="5" max="6" width="6.7109375" style="6" customWidth="1"/>
    <col min="7" max="7" width="14.7109375" style="7" customWidth="1"/>
    <col min="8" max="8" width="18.42578125" style="8" customWidth="1"/>
    <col min="9" max="9" width="18.28515625" style="6" customWidth="1"/>
    <col min="10" max="21" width="5.7109375" style="6" customWidth="1"/>
    <col min="22" max="22" width="1.7109375" style="1" customWidth="1"/>
    <col min="23" max="23" width="9.140625" style="1"/>
    <col min="24" max="24" width="18.7109375" style="1" customWidth="1"/>
    <col min="25" max="16384" width="9.140625" style="1"/>
  </cols>
  <sheetData>
    <row r="1" spans="1:2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3">
      <c r="A2" s="123" t="s">
        <v>239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3" ht="15.75">
      <c r="A3" s="124" t="s">
        <v>240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3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3" ht="15.75">
      <c r="A6" s="124" t="s">
        <v>399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</row>
    <row r="7" spans="1:23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3" s="6" customFormat="1" ht="31.5">
      <c r="A8" s="65" t="s">
        <v>65</v>
      </c>
      <c r="B8" s="65" t="s">
        <v>66</v>
      </c>
      <c r="C8" s="65" t="s">
        <v>67</v>
      </c>
      <c r="D8" s="65" t="s">
        <v>3</v>
      </c>
      <c r="E8" s="116" t="s">
        <v>68</v>
      </c>
      <c r="F8" s="117"/>
      <c r="G8" s="118"/>
      <c r="H8" s="66" t="s">
        <v>69</v>
      </c>
      <c r="I8" s="65" t="s">
        <v>70</v>
      </c>
      <c r="J8" s="116" t="s">
        <v>71</v>
      </c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</row>
    <row r="9" spans="1:23" s="6" customFormat="1" hidden="1">
      <c r="A9" s="15">
        <v>1</v>
      </c>
      <c r="B9" s="15">
        <v>2</v>
      </c>
      <c r="C9" s="15">
        <v>3</v>
      </c>
      <c r="D9" s="15">
        <v>4</v>
      </c>
      <c r="E9" s="119">
        <v>5</v>
      </c>
      <c r="F9" s="120"/>
      <c r="G9" s="121"/>
      <c r="H9" s="67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>
        <v>12</v>
      </c>
      <c r="O9" s="15">
        <v>13</v>
      </c>
      <c r="P9" s="15">
        <v>14</v>
      </c>
      <c r="Q9" s="15">
        <v>15</v>
      </c>
      <c r="R9" s="15">
        <v>16</v>
      </c>
      <c r="S9" s="15">
        <v>17</v>
      </c>
      <c r="T9" s="15">
        <v>18</v>
      </c>
      <c r="U9" s="15">
        <v>19</v>
      </c>
    </row>
    <row r="10" spans="1:23" s="6" customFormat="1" ht="15.75">
      <c r="A10" s="15">
        <v>2</v>
      </c>
      <c r="B10" s="15"/>
      <c r="C10" s="15"/>
      <c r="D10" s="15"/>
      <c r="E10" s="51" t="s">
        <v>72</v>
      </c>
      <c r="F10" s="51" t="s">
        <v>73</v>
      </c>
      <c r="G10" s="50" t="s">
        <v>74</v>
      </c>
      <c r="H10" s="52"/>
      <c r="I10" s="15"/>
      <c r="J10" s="15" t="s">
        <v>75</v>
      </c>
      <c r="K10" s="15" t="s">
        <v>52</v>
      </c>
      <c r="L10" s="15" t="s">
        <v>76</v>
      </c>
      <c r="M10" s="15" t="s">
        <v>77</v>
      </c>
      <c r="N10" s="15" t="s">
        <v>78</v>
      </c>
      <c r="O10" s="15" t="s">
        <v>20</v>
      </c>
      <c r="P10" s="15" t="s">
        <v>79</v>
      </c>
      <c r="Q10" s="15" t="s">
        <v>34</v>
      </c>
      <c r="R10" s="15" t="s">
        <v>80</v>
      </c>
      <c r="S10" s="15" t="s">
        <v>60</v>
      </c>
      <c r="T10" s="15" t="s">
        <v>49</v>
      </c>
      <c r="U10" s="15" t="s">
        <v>81</v>
      </c>
    </row>
    <row r="11" spans="1:23" ht="19.5" customHeight="1">
      <c r="A11" s="15">
        <v>3</v>
      </c>
      <c r="B11" s="22" t="s">
        <v>345</v>
      </c>
      <c r="C11" s="53" t="s">
        <v>346</v>
      </c>
      <c r="D11" s="57" t="s">
        <v>18</v>
      </c>
      <c r="E11" s="54"/>
      <c r="F11" s="54"/>
      <c r="G11" s="55"/>
      <c r="H11" s="56">
        <f>+H12</f>
        <v>562252</v>
      </c>
      <c r="I11" s="57" t="s">
        <v>19</v>
      </c>
      <c r="J11" s="68">
        <f>SUBTOTAL(9,J12)</f>
        <v>0</v>
      </c>
      <c r="K11" s="68">
        <f t="shared" ref="K11:U11" si="0">SUBTOTAL(9,K12)</f>
        <v>0</v>
      </c>
      <c r="L11" s="68">
        <f t="shared" si="0"/>
        <v>0</v>
      </c>
      <c r="M11" s="68">
        <f t="shared" si="0"/>
        <v>0</v>
      </c>
      <c r="N11" s="68">
        <f t="shared" si="0"/>
        <v>0</v>
      </c>
      <c r="O11" s="68">
        <f t="shared" si="0"/>
        <v>1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  <c r="T11" s="68">
        <f t="shared" si="0"/>
        <v>0</v>
      </c>
      <c r="U11" s="68">
        <f t="shared" si="0"/>
        <v>0</v>
      </c>
      <c r="W11" s="1">
        <v>1</v>
      </c>
    </row>
    <row r="12" spans="1:23" ht="15.75">
      <c r="A12" s="15">
        <v>4</v>
      </c>
      <c r="B12" s="58" t="s">
        <v>345</v>
      </c>
      <c r="C12" s="59" t="s">
        <v>313</v>
      </c>
      <c r="D12" s="58" t="s">
        <v>348</v>
      </c>
      <c r="E12" s="60"/>
      <c r="F12" s="60"/>
      <c r="G12" s="61"/>
      <c r="H12" s="62">
        <f>+SUM(H13:H41)</f>
        <v>562252</v>
      </c>
      <c r="I12" s="58" t="s">
        <v>19</v>
      </c>
      <c r="J12" s="58"/>
      <c r="K12" s="58"/>
      <c r="L12" s="58"/>
      <c r="M12" s="58"/>
      <c r="N12" s="58"/>
      <c r="O12" s="58">
        <v>1</v>
      </c>
      <c r="P12" s="58"/>
      <c r="Q12" s="58"/>
      <c r="R12" s="58"/>
      <c r="S12" s="58"/>
      <c r="T12" s="58"/>
      <c r="U12" s="58"/>
    </row>
    <row r="13" spans="1:23">
      <c r="A13" s="15">
        <v>5</v>
      </c>
      <c r="B13" s="15"/>
      <c r="C13" s="63" t="s">
        <v>82</v>
      </c>
      <c r="D13" s="15"/>
      <c r="E13" s="51">
        <v>5</v>
      </c>
      <c r="F13" s="51" t="s">
        <v>83</v>
      </c>
      <c r="G13" s="50">
        <v>380</v>
      </c>
      <c r="H13" s="64">
        <f>+E13*G13</f>
        <v>1900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3">
      <c r="A14" s="15">
        <v>6</v>
      </c>
      <c r="B14" s="15"/>
      <c r="C14" s="63" t="s">
        <v>184</v>
      </c>
      <c r="D14" s="15"/>
      <c r="E14" s="51">
        <v>7</v>
      </c>
      <c r="F14" s="51" t="s">
        <v>83</v>
      </c>
      <c r="G14" s="50">
        <v>450</v>
      </c>
      <c r="H14" s="64">
        <f t="shared" ref="H14:H41" si="1">+E14*G14</f>
        <v>3150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3">
      <c r="A15" s="15">
        <v>7</v>
      </c>
      <c r="B15" s="15"/>
      <c r="C15" s="63" t="s">
        <v>156</v>
      </c>
      <c r="D15" s="15"/>
      <c r="E15" s="51">
        <v>35</v>
      </c>
      <c r="F15" s="51" t="s">
        <v>118</v>
      </c>
      <c r="G15" s="50">
        <v>70</v>
      </c>
      <c r="H15" s="64">
        <f t="shared" si="1"/>
        <v>2450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3">
      <c r="A16" s="15">
        <v>8</v>
      </c>
      <c r="B16" s="15"/>
      <c r="C16" s="63" t="s">
        <v>155</v>
      </c>
      <c r="D16" s="15"/>
      <c r="E16" s="51">
        <v>10</v>
      </c>
      <c r="F16" s="51" t="s">
        <v>118</v>
      </c>
      <c r="G16" s="50">
        <v>100</v>
      </c>
      <c r="H16" s="64">
        <f t="shared" si="1"/>
        <v>1000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>
      <c r="A17" s="15">
        <v>9</v>
      </c>
      <c r="B17" s="15"/>
      <c r="C17" s="63" t="s">
        <v>91</v>
      </c>
      <c r="D17" s="15"/>
      <c r="E17" s="51">
        <v>56</v>
      </c>
      <c r="F17" s="51" t="s">
        <v>89</v>
      </c>
      <c r="G17" s="50">
        <v>31</v>
      </c>
      <c r="H17" s="64">
        <f t="shared" si="1"/>
        <v>1736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>
      <c r="A18" s="15">
        <v>10</v>
      </c>
      <c r="B18" s="15"/>
      <c r="C18" s="63" t="s">
        <v>127</v>
      </c>
      <c r="D18" s="15"/>
      <c r="E18" s="51">
        <v>4</v>
      </c>
      <c r="F18" s="51" t="s">
        <v>89</v>
      </c>
      <c r="G18" s="50">
        <v>65</v>
      </c>
      <c r="H18" s="64">
        <f t="shared" si="1"/>
        <v>260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>
      <c r="A19" s="15">
        <v>11</v>
      </c>
      <c r="B19" s="15"/>
      <c r="C19" s="63" t="s">
        <v>85</v>
      </c>
      <c r="D19" s="15"/>
      <c r="E19" s="51">
        <v>6</v>
      </c>
      <c r="F19" s="51" t="s">
        <v>138</v>
      </c>
      <c r="G19" s="50">
        <v>70</v>
      </c>
      <c r="H19" s="64">
        <f t="shared" si="1"/>
        <v>420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>
      <c r="A20" s="15">
        <v>12</v>
      </c>
      <c r="B20" s="15"/>
      <c r="C20" s="63" t="s">
        <v>351</v>
      </c>
      <c r="D20" s="15"/>
      <c r="E20" s="51">
        <v>45</v>
      </c>
      <c r="F20" s="51" t="s">
        <v>89</v>
      </c>
      <c r="G20" s="50">
        <v>900</v>
      </c>
      <c r="H20" s="64">
        <f t="shared" si="1"/>
        <v>40500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>
      <c r="A21" s="15">
        <v>13</v>
      </c>
      <c r="B21" s="15"/>
      <c r="C21" s="63" t="s">
        <v>169</v>
      </c>
      <c r="D21" s="15"/>
      <c r="E21" s="51">
        <v>25</v>
      </c>
      <c r="F21" s="51" t="s">
        <v>89</v>
      </c>
      <c r="G21" s="50">
        <v>50</v>
      </c>
      <c r="H21" s="64">
        <f t="shared" si="1"/>
        <v>1250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>
      <c r="A22" s="15">
        <v>14</v>
      </c>
      <c r="B22" s="15"/>
      <c r="C22" s="63" t="s">
        <v>128</v>
      </c>
      <c r="D22" s="15"/>
      <c r="E22" s="51">
        <v>22</v>
      </c>
      <c r="F22" s="51" t="s">
        <v>138</v>
      </c>
      <c r="G22" s="50">
        <v>40</v>
      </c>
      <c r="H22" s="64">
        <f t="shared" si="1"/>
        <v>880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>
      <c r="A23" s="15">
        <v>15</v>
      </c>
      <c r="B23" s="15"/>
      <c r="C23" s="63" t="s">
        <v>129</v>
      </c>
      <c r="D23" s="15"/>
      <c r="E23" s="51">
        <v>45</v>
      </c>
      <c r="F23" s="51" t="s">
        <v>89</v>
      </c>
      <c r="G23" s="50">
        <v>40</v>
      </c>
      <c r="H23" s="64">
        <f t="shared" si="1"/>
        <v>1800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>
      <c r="A24" s="15">
        <v>16</v>
      </c>
      <c r="B24" s="15"/>
      <c r="C24" s="63" t="s">
        <v>130</v>
      </c>
      <c r="D24" s="15"/>
      <c r="E24" s="51">
        <v>45</v>
      </c>
      <c r="F24" s="51" t="s">
        <v>89</v>
      </c>
      <c r="G24" s="50">
        <v>60</v>
      </c>
      <c r="H24" s="64">
        <f t="shared" si="1"/>
        <v>2700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>
      <c r="A25" s="15">
        <v>17</v>
      </c>
      <c r="B25" s="15"/>
      <c r="C25" s="63" t="s">
        <v>133</v>
      </c>
      <c r="D25" s="15"/>
      <c r="E25" s="51">
        <v>80</v>
      </c>
      <c r="F25" s="51" t="s">
        <v>89</v>
      </c>
      <c r="G25" s="50">
        <v>70</v>
      </c>
      <c r="H25" s="64">
        <f t="shared" si="1"/>
        <v>5600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>
      <c r="A26" s="15">
        <v>18</v>
      </c>
      <c r="B26" s="15"/>
      <c r="C26" s="63" t="s">
        <v>103</v>
      </c>
      <c r="D26" s="15"/>
      <c r="E26" s="51">
        <v>6</v>
      </c>
      <c r="F26" s="51" t="s">
        <v>89</v>
      </c>
      <c r="G26" s="50">
        <v>121</v>
      </c>
      <c r="H26" s="64">
        <f t="shared" si="1"/>
        <v>726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>
      <c r="A27" s="15">
        <v>19</v>
      </c>
      <c r="B27" s="15"/>
      <c r="C27" s="63" t="s">
        <v>134</v>
      </c>
      <c r="D27" s="15"/>
      <c r="E27" s="51">
        <v>8</v>
      </c>
      <c r="F27" s="51" t="s">
        <v>89</v>
      </c>
      <c r="G27" s="50">
        <v>100</v>
      </c>
      <c r="H27" s="64">
        <f t="shared" si="1"/>
        <v>800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>
      <c r="A28" s="15">
        <v>20</v>
      </c>
      <c r="B28" s="15"/>
      <c r="C28" s="63" t="s">
        <v>135</v>
      </c>
      <c r="D28" s="15"/>
      <c r="E28" s="51">
        <v>8</v>
      </c>
      <c r="F28" s="51" t="s">
        <v>354</v>
      </c>
      <c r="G28" s="50">
        <v>200</v>
      </c>
      <c r="H28" s="64">
        <f t="shared" si="1"/>
        <v>1600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>
      <c r="A29" s="15">
        <v>21</v>
      </c>
      <c r="B29" s="15"/>
      <c r="C29" s="63" t="s">
        <v>99</v>
      </c>
      <c r="D29" s="15"/>
      <c r="E29" s="51">
        <v>10</v>
      </c>
      <c r="F29" s="51" t="s">
        <v>100</v>
      </c>
      <c r="G29" s="50">
        <v>3500</v>
      </c>
      <c r="H29" s="64">
        <f t="shared" si="1"/>
        <v>35000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>
      <c r="A30" s="15">
        <v>22</v>
      </c>
      <c r="B30" s="15"/>
      <c r="C30" s="63" t="s">
        <v>137</v>
      </c>
      <c r="D30" s="15"/>
      <c r="E30" s="51">
        <v>2</v>
      </c>
      <c r="F30" s="51" t="s">
        <v>89</v>
      </c>
      <c r="G30" s="50">
        <v>740</v>
      </c>
      <c r="H30" s="64">
        <f t="shared" si="1"/>
        <v>1480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>
      <c r="A31" s="15">
        <v>23</v>
      </c>
      <c r="B31" s="15"/>
      <c r="C31" s="63" t="s">
        <v>124</v>
      </c>
      <c r="D31" s="15"/>
      <c r="E31" s="51">
        <v>31</v>
      </c>
      <c r="F31" s="51" t="s">
        <v>89</v>
      </c>
      <c r="G31" s="50">
        <v>1000</v>
      </c>
      <c r="H31" s="64">
        <f t="shared" si="1"/>
        <v>31000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>
      <c r="A32" s="15">
        <v>24</v>
      </c>
      <c r="B32" s="15"/>
      <c r="C32" s="63" t="s">
        <v>125</v>
      </c>
      <c r="D32" s="15"/>
      <c r="E32" s="51">
        <v>31</v>
      </c>
      <c r="F32" s="51" t="s">
        <v>89</v>
      </c>
      <c r="G32" s="50">
        <v>1000</v>
      </c>
      <c r="H32" s="64">
        <f t="shared" si="1"/>
        <v>31000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4">
      <c r="A33" s="15">
        <v>25</v>
      </c>
      <c r="B33" s="15"/>
      <c r="C33" s="63" t="s">
        <v>119</v>
      </c>
      <c r="D33" s="15"/>
      <c r="E33" s="51">
        <v>70</v>
      </c>
      <c r="F33" s="51" t="s">
        <v>118</v>
      </c>
      <c r="G33" s="50">
        <v>150</v>
      </c>
      <c r="H33" s="64">
        <f t="shared" si="1"/>
        <v>10500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4">
      <c r="A34" s="15">
        <v>26</v>
      </c>
      <c r="B34" s="15"/>
      <c r="C34" s="63" t="s">
        <v>192</v>
      </c>
      <c r="D34" s="15"/>
      <c r="E34" s="51">
        <v>70</v>
      </c>
      <c r="F34" s="51" t="s">
        <v>118</v>
      </c>
      <c r="G34" s="50">
        <v>120</v>
      </c>
      <c r="H34" s="64">
        <f t="shared" si="1"/>
        <v>8400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4">
      <c r="A35" s="15">
        <v>27</v>
      </c>
      <c r="B35" s="15"/>
      <c r="C35" s="63" t="s">
        <v>121</v>
      </c>
      <c r="D35" s="15"/>
      <c r="E35" s="51">
        <v>70</v>
      </c>
      <c r="F35" s="51" t="s">
        <v>118</v>
      </c>
      <c r="G35" s="50">
        <v>180</v>
      </c>
      <c r="H35" s="64">
        <f t="shared" si="1"/>
        <v>12600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4">
      <c r="A36" s="15">
        <v>28</v>
      </c>
      <c r="B36" s="15"/>
      <c r="C36" s="63" t="s">
        <v>193</v>
      </c>
      <c r="D36" s="15"/>
      <c r="E36" s="51">
        <v>70</v>
      </c>
      <c r="F36" s="51" t="s">
        <v>118</v>
      </c>
      <c r="G36" s="50">
        <v>120</v>
      </c>
      <c r="H36" s="64">
        <f t="shared" si="1"/>
        <v>8400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4">
      <c r="A37" s="15">
        <v>29</v>
      </c>
      <c r="B37" s="15"/>
      <c r="C37" s="63" t="s">
        <v>122</v>
      </c>
      <c r="D37" s="15"/>
      <c r="E37" s="51">
        <v>70</v>
      </c>
      <c r="F37" s="51" t="s">
        <v>118</v>
      </c>
      <c r="G37" s="50">
        <v>180</v>
      </c>
      <c r="H37" s="64">
        <f t="shared" si="1"/>
        <v>12600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4">
      <c r="A38" s="15">
        <v>30</v>
      </c>
      <c r="B38" s="15"/>
      <c r="C38" s="63" t="s">
        <v>117</v>
      </c>
      <c r="D38" s="15"/>
      <c r="E38" s="51">
        <v>80</v>
      </c>
      <c r="F38" s="51" t="s">
        <v>118</v>
      </c>
      <c r="G38" s="50">
        <v>2700</v>
      </c>
      <c r="H38" s="64">
        <f t="shared" si="1"/>
        <v>216000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4">
      <c r="A39" s="15">
        <v>31</v>
      </c>
      <c r="B39" s="15"/>
      <c r="C39" s="63" t="s">
        <v>107</v>
      </c>
      <c r="D39" s="15"/>
      <c r="E39" s="51">
        <v>15</v>
      </c>
      <c r="F39" s="51" t="s">
        <v>89</v>
      </c>
      <c r="G39" s="50">
        <v>3500</v>
      </c>
      <c r="H39" s="64">
        <f t="shared" si="1"/>
        <v>52500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4" ht="30">
      <c r="A40" s="15">
        <v>32</v>
      </c>
      <c r="B40" s="15"/>
      <c r="C40" s="63" t="s">
        <v>353</v>
      </c>
      <c r="D40" s="15"/>
      <c r="E40" s="51">
        <v>50</v>
      </c>
      <c r="F40" s="51" t="s">
        <v>89</v>
      </c>
      <c r="G40" s="50">
        <v>1200</v>
      </c>
      <c r="H40" s="64">
        <f t="shared" si="1"/>
        <v>60000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4" ht="30">
      <c r="A41" s="15">
        <v>33</v>
      </c>
      <c r="B41" s="15"/>
      <c r="C41" s="63" t="s">
        <v>109</v>
      </c>
      <c r="D41" s="15"/>
      <c r="E41" s="51">
        <v>8</v>
      </c>
      <c r="F41" s="51" t="s">
        <v>89</v>
      </c>
      <c r="G41" s="50">
        <v>2000</v>
      </c>
      <c r="H41" s="64">
        <f t="shared" si="1"/>
        <v>16000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4" ht="15.75">
      <c r="A42" s="15">
        <v>42</v>
      </c>
      <c r="B42" s="22" t="s">
        <v>347</v>
      </c>
      <c r="C42" s="53" t="s">
        <v>17</v>
      </c>
      <c r="D42" s="57" t="s">
        <v>18</v>
      </c>
      <c r="E42" s="54"/>
      <c r="F42" s="54"/>
      <c r="G42" s="55"/>
      <c r="H42" s="56">
        <f>+H43+H82+H111+H145+H177+H203+H226+H257+H279+H301+H331+H361+H397+H416+H448+H485+H512+H533+H559+H583+H622+H648</f>
        <v>22752563</v>
      </c>
      <c r="I42" s="57" t="s">
        <v>19</v>
      </c>
      <c r="J42" s="68">
        <f>SUM(J43:J687)</f>
        <v>0</v>
      </c>
      <c r="K42" s="68">
        <f t="shared" ref="K42:U42" si="2">SUM(K43:K687)</f>
        <v>3</v>
      </c>
      <c r="L42" s="68">
        <f t="shared" si="2"/>
        <v>2</v>
      </c>
      <c r="M42" s="68">
        <f t="shared" si="2"/>
        <v>5</v>
      </c>
      <c r="N42" s="68">
        <f t="shared" si="2"/>
        <v>6</v>
      </c>
      <c r="O42" s="68">
        <f t="shared" si="2"/>
        <v>5</v>
      </c>
      <c r="P42" s="68">
        <f t="shared" si="2"/>
        <v>4</v>
      </c>
      <c r="Q42" s="68">
        <f t="shared" si="2"/>
        <v>7</v>
      </c>
      <c r="R42" s="68">
        <f t="shared" si="2"/>
        <v>3</v>
      </c>
      <c r="S42" s="68">
        <f t="shared" si="2"/>
        <v>2</v>
      </c>
      <c r="T42" s="68">
        <f t="shared" si="2"/>
        <v>2</v>
      </c>
      <c r="U42" s="68">
        <f t="shared" si="2"/>
        <v>1</v>
      </c>
      <c r="W42" s="1">
        <v>40</v>
      </c>
    </row>
    <row r="43" spans="1:24" ht="63">
      <c r="A43" s="15">
        <v>43</v>
      </c>
      <c r="B43" s="58" t="s">
        <v>347</v>
      </c>
      <c r="C43" s="59" t="s">
        <v>391</v>
      </c>
      <c r="D43" s="58" t="s">
        <v>348</v>
      </c>
      <c r="E43" s="60"/>
      <c r="F43" s="60"/>
      <c r="G43" s="61"/>
      <c r="H43" s="62">
        <f>+SUM(H44:H81)</f>
        <v>500000</v>
      </c>
      <c r="I43" s="58" t="s">
        <v>19</v>
      </c>
      <c r="J43" s="58"/>
      <c r="K43" s="58"/>
      <c r="L43" s="58"/>
      <c r="M43" s="58"/>
      <c r="N43" s="58"/>
      <c r="O43" s="58"/>
      <c r="P43" s="58"/>
      <c r="Q43" s="58">
        <v>1</v>
      </c>
      <c r="R43" s="58"/>
      <c r="S43" s="58"/>
      <c r="T43" s="58"/>
      <c r="U43" s="58"/>
      <c r="X43" s="8"/>
    </row>
    <row r="44" spans="1:24">
      <c r="A44" s="15">
        <v>44</v>
      </c>
      <c r="B44" s="15"/>
      <c r="C44" s="63" t="s">
        <v>130</v>
      </c>
      <c r="D44" s="15"/>
      <c r="E44" s="51">
        <v>60</v>
      </c>
      <c r="F44" s="51" t="s">
        <v>89</v>
      </c>
      <c r="G44" s="50">
        <v>140</v>
      </c>
      <c r="H44" s="64">
        <f>+E44*G44</f>
        <v>8400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4">
      <c r="A45" s="15">
        <v>45</v>
      </c>
      <c r="B45" s="15"/>
      <c r="C45" s="63" t="s">
        <v>153</v>
      </c>
      <c r="D45" s="15"/>
      <c r="E45" s="51">
        <v>60</v>
      </c>
      <c r="F45" s="51" t="s">
        <v>89</v>
      </c>
      <c r="G45" s="50">
        <v>235</v>
      </c>
      <c r="H45" s="64">
        <f t="shared" ref="H45:H81" si="3">+E45*G45</f>
        <v>14100</v>
      </c>
      <c r="I45" s="9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X45" s="98"/>
    </row>
    <row r="46" spans="1:24">
      <c r="A46" s="15">
        <v>46</v>
      </c>
      <c r="B46" s="15"/>
      <c r="C46" s="63" t="s">
        <v>92</v>
      </c>
      <c r="D46" s="15"/>
      <c r="E46" s="51">
        <v>60</v>
      </c>
      <c r="F46" s="51" t="s">
        <v>89</v>
      </c>
      <c r="G46" s="50">
        <v>320</v>
      </c>
      <c r="H46" s="64">
        <f t="shared" si="3"/>
        <v>19200</v>
      </c>
      <c r="I46" s="9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4">
      <c r="A47" s="15">
        <v>47</v>
      </c>
      <c r="B47" s="15"/>
      <c r="C47" s="63" t="s">
        <v>91</v>
      </c>
      <c r="D47" s="15"/>
      <c r="E47" s="51">
        <v>61</v>
      </c>
      <c r="F47" s="51" t="s">
        <v>89</v>
      </c>
      <c r="G47" s="50">
        <v>30</v>
      </c>
      <c r="H47" s="64">
        <f t="shared" si="3"/>
        <v>1830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4">
      <c r="A48" s="15">
        <v>48</v>
      </c>
      <c r="B48" s="15"/>
      <c r="C48" s="63" t="s">
        <v>154</v>
      </c>
      <c r="D48" s="15"/>
      <c r="E48" s="51">
        <v>60</v>
      </c>
      <c r="F48" s="51" t="s">
        <v>89</v>
      </c>
      <c r="G48" s="50">
        <v>28</v>
      </c>
      <c r="H48" s="64">
        <f t="shared" si="3"/>
        <v>1680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>
      <c r="A49" s="15">
        <v>49</v>
      </c>
      <c r="B49" s="15"/>
      <c r="C49" s="63" t="s">
        <v>95</v>
      </c>
      <c r="D49" s="15"/>
      <c r="E49" s="51">
        <v>60</v>
      </c>
      <c r="F49" s="51" t="s">
        <v>136</v>
      </c>
      <c r="G49" s="50">
        <v>18</v>
      </c>
      <c r="H49" s="64">
        <f t="shared" si="3"/>
        <v>1080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>
      <c r="A50" s="15">
        <v>51</v>
      </c>
      <c r="B50" s="15"/>
      <c r="C50" s="63" t="s">
        <v>155</v>
      </c>
      <c r="D50" s="15"/>
      <c r="E50" s="51">
        <v>26</v>
      </c>
      <c r="F50" s="51" t="s">
        <v>136</v>
      </c>
      <c r="G50" s="50">
        <v>220</v>
      </c>
      <c r="H50" s="64">
        <f t="shared" si="3"/>
        <v>5720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>
      <c r="A51" s="15">
        <v>52</v>
      </c>
      <c r="B51" s="15"/>
      <c r="C51" s="63" t="s">
        <v>156</v>
      </c>
      <c r="D51" s="15"/>
      <c r="E51" s="51">
        <v>28</v>
      </c>
      <c r="F51" s="51" t="s">
        <v>136</v>
      </c>
      <c r="G51" s="50">
        <v>125</v>
      </c>
      <c r="H51" s="64">
        <f t="shared" si="3"/>
        <v>3500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>
      <c r="A52" s="15">
        <v>53</v>
      </c>
      <c r="B52" s="15"/>
      <c r="C52" s="63" t="s">
        <v>157</v>
      </c>
      <c r="D52" s="15"/>
      <c r="E52" s="51">
        <v>8</v>
      </c>
      <c r="F52" s="51" t="s">
        <v>89</v>
      </c>
      <c r="G52" s="50">
        <v>60</v>
      </c>
      <c r="H52" s="64">
        <f t="shared" si="3"/>
        <v>480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>
      <c r="A53" s="15">
        <v>54</v>
      </c>
      <c r="B53" s="15"/>
      <c r="C53" s="63" t="s">
        <v>145</v>
      </c>
      <c r="D53" s="15"/>
      <c r="E53" s="51">
        <v>8</v>
      </c>
      <c r="F53" s="51" t="s">
        <v>89</v>
      </c>
      <c r="G53" s="50">
        <v>75</v>
      </c>
      <c r="H53" s="64">
        <f t="shared" si="3"/>
        <v>600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>
      <c r="A54" s="15">
        <v>55</v>
      </c>
      <c r="B54" s="15"/>
      <c r="C54" s="63" t="s">
        <v>158</v>
      </c>
      <c r="D54" s="15"/>
      <c r="E54" s="51">
        <v>10</v>
      </c>
      <c r="F54" s="51" t="s">
        <v>89</v>
      </c>
      <c r="G54" s="50">
        <v>350</v>
      </c>
      <c r="H54" s="64">
        <f t="shared" si="3"/>
        <v>3500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>
      <c r="A55" s="15">
        <v>56</v>
      </c>
      <c r="B55" s="15"/>
      <c r="C55" s="63" t="s">
        <v>159</v>
      </c>
      <c r="D55" s="15"/>
      <c r="E55" s="51">
        <v>8</v>
      </c>
      <c r="F55" s="51" t="s">
        <v>89</v>
      </c>
      <c r="G55" s="50">
        <v>380</v>
      </c>
      <c r="H55" s="64">
        <f t="shared" si="3"/>
        <v>3040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>
      <c r="A56" s="15">
        <v>57</v>
      </c>
      <c r="B56" s="15"/>
      <c r="C56" s="63" t="s">
        <v>160</v>
      </c>
      <c r="D56" s="15"/>
      <c r="E56" s="51">
        <v>5</v>
      </c>
      <c r="F56" s="51" t="s">
        <v>89</v>
      </c>
      <c r="G56" s="50">
        <v>245</v>
      </c>
      <c r="H56" s="64">
        <f t="shared" si="3"/>
        <v>1225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>
      <c r="A57" s="15">
        <v>58</v>
      </c>
      <c r="B57" s="15"/>
      <c r="C57" s="63" t="s">
        <v>161</v>
      </c>
      <c r="D57" s="15"/>
      <c r="E57" s="51">
        <v>38</v>
      </c>
      <c r="F57" s="51" t="s">
        <v>89</v>
      </c>
      <c r="G57" s="50">
        <v>75</v>
      </c>
      <c r="H57" s="64">
        <f t="shared" si="3"/>
        <v>2850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>
      <c r="A58" s="15">
        <v>59</v>
      </c>
      <c r="B58" s="15"/>
      <c r="C58" s="63" t="s">
        <v>162</v>
      </c>
      <c r="D58" s="15"/>
      <c r="E58" s="51">
        <v>4</v>
      </c>
      <c r="F58" s="51" t="s">
        <v>143</v>
      </c>
      <c r="G58" s="50">
        <v>320</v>
      </c>
      <c r="H58" s="64">
        <f t="shared" si="3"/>
        <v>1280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>
      <c r="A59" s="15">
        <v>60</v>
      </c>
      <c r="B59" s="15"/>
      <c r="C59" s="63" t="s">
        <v>305</v>
      </c>
      <c r="D59" s="15"/>
      <c r="E59" s="51">
        <v>2</v>
      </c>
      <c r="F59" s="51" t="s">
        <v>89</v>
      </c>
      <c r="G59" s="50">
        <v>4850</v>
      </c>
      <c r="H59" s="64">
        <f t="shared" si="3"/>
        <v>9700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>
      <c r="A60" s="15">
        <v>61</v>
      </c>
      <c r="B60" s="15"/>
      <c r="C60" s="63" t="s">
        <v>164</v>
      </c>
      <c r="D60" s="15"/>
      <c r="E60" s="51">
        <v>2</v>
      </c>
      <c r="F60" s="51" t="s">
        <v>89</v>
      </c>
      <c r="G60" s="50">
        <v>980</v>
      </c>
      <c r="H60" s="64">
        <f t="shared" si="3"/>
        <v>1960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>
      <c r="A61" s="15">
        <v>62</v>
      </c>
      <c r="B61" s="15"/>
      <c r="C61" s="63" t="s">
        <v>103</v>
      </c>
      <c r="D61" s="15"/>
      <c r="E61" s="51">
        <v>5</v>
      </c>
      <c r="F61" s="51" t="s">
        <v>89</v>
      </c>
      <c r="G61" s="50">
        <v>245</v>
      </c>
      <c r="H61" s="64">
        <f t="shared" si="3"/>
        <v>1225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>
      <c r="A62" s="15">
        <v>63</v>
      </c>
      <c r="B62" s="15"/>
      <c r="C62" s="63" t="s">
        <v>101</v>
      </c>
      <c r="D62" s="15"/>
      <c r="E62" s="51">
        <v>5</v>
      </c>
      <c r="F62" s="51" t="s">
        <v>89</v>
      </c>
      <c r="G62" s="50">
        <v>45</v>
      </c>
      <c r="H62" s="64">
        <f t="shared" si="3"/>
        <v>225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>
      <c r="A63" s="15">
        <v>64</v>
      </c>
      <c r="B63" s="15"/>
      <c r="C63" s="63" t="s">
        <v>165</v>
      </c>
      <c r="D63" s="15"/>
      <c r="E63" s="51">
        <v>7</v>
      </c>
      <c r="F63" s="51" t="s">
        <v>89</v>
      </c>
      <c r="G63" s="50">
        <v>115</v>
      </c>
      <c r="H63" s="64">
        <f t="shared" si="3"/>
        <v>805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>
      <c r="A64" s="15">
        <v>65</v>
      </c>
      <c r="B64" s="15"/>
      <c r="C64" s="63" t="s">
        <v>166</v>
      </c>
      <c r="D64" s="15"/>
      <c r="E64" s="51">
        <v>3</v>
      </c>
      <c r="F64" s="51" t="s">
        <v>89</v>
      </c>
      <c r="G64" s="50">
        <v>65</v>
      </c>
      <c r="H64" s="64">
        <f t="shared" si="3"/>
        <v>195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>
      <c r="A65" s="15">
        <v>66</v>
      </c>
      <c r="B65" s="15"/>
      <c r="C65" s="63" t="s">
        <v>349</v>
      </c>
      <c r="D65" s="15"/>
      <c r="E65" s="51">
        <v>2</v>
      </c>
      <c r="F65" s="51" t="s">
        <v>89</v>
      </c>
      <c r="G65" s="50">
        <v>80</v>
      </c>
      <c r="H65" s="64">
        <f t="shared" si="3"/>
        <v>160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>
      <c r="A66" s="15">
        <v>67</v>
      </c>
      <c r="B66" s="15"/>
      <c r="C66" s="63" t="s">
        <v>168</v>
      </c>
      <c r="D66" s="15"/>
      <c r="E66" s="51">
        <v>3</v>
      </c>
      <c r="F66" s="51" t="s">
        <v>89</v>
      </c>
      <c r="G66" s="50">
        <v>65</v>
      </c>
      <c r="H66" s="64">
        <f t="shared" si="3"/>
        <v>195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>
      <c r="A67" s="15">
        <v>68</v>
      </c>
      <c r="B67" s="15"/>
      <c r="C67" s="63" t="s">
        <v>124</v>
      </c>
      <c r="D67" s="15"/>
      <c r="E67" s="51">
        <v>16</v>
      </c>
      <c r="F67" s="51" t="s">
        <v>89</v>
      </c>
      <c r="G67" s="50">
        <v>1000</v>
      </c>
      <c r="H67" s="64">
        <f t="shared" si="3"/>
        <v>16000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>
      <c r="A68" s="15">
        <v>69</v>
      </c>
      <c r="B68" s="15"/>
      <c r="C68" s="63" t="s">
        <v>125</v>
      </c>
      <c r="D68" s="15"/>
      <c r="E68" s="51">
        <v>16</v>
      </c>
      <c r="F68" s="51" t="s">
        <v>89</v>
      </c>
      <c r="G68" s="50">
        <v>500</v>
      </c>
      <c r="H68" s="64">
        <f t="shared" si="3"/>
        <v>8000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>
      <c r="A69" s="15">
        <v>70</v>
      </c>
      <c r="B69" s="15"/>
      <c r="C69" s="63" t="s">
        <v>115</v>
      </c>
      <c r="D69" s="15"/>
      <c r="E69" s="51">
        <v>6</v>
      </c>
      <c r="F69" s="51" t="s">
        <v>350</v>
      </c>
      <c r="G69" s="50">
        <v>300</v>
      </c>
      <c r="H69" s="64">
        <f t="shared" si="3"/>
        <v>1800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>
      <c r="A70" s="15">
        <v>71</v>
      </c>
      <c r="B70" s="15"/>
      <c r="C70" s="63" t="s">
        <v>119</v>
      </c>
      <c r="D70" s="15"/>
      <c r="E70" s="51">
        <v>55</v>
      </c>
      <c r="F70" s="51" t="s">
        <v>118</v>
      </c>
      <c r="G70" s="50">
        <v>150</v>
      </c>
      <c r="H70" s="64">
        <f t="shared" si="3"/>
        <v>8250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>
      <c r="A71" s="15">
        <v>72</v>
      </c>
      <c r="B71" s="15"/>
      <c r="C71" s="63" t="s">
        <v>192</v>
      </c>
      <c r="D71" s="15"/>
      <c r="E71" s="51">
        <v>55</v>
      </c>
      <c r="F71" s="51" t="s">
        <v>118</v>
      </c>
      <c r="G71" s="50">
        <v>120</v>
      </c>
      <c r="H71" s="64">
        <f t="shared" si="3"/>
        <v>6600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>
      <c r="A72" s="15">
        <v>73</v>
      </c>
      <c r="B72" s="15"/>
      <c r="C72" s="63" t="s">
        <v>121</v>
      </c>
      <c r="D72" s="15"/>
      <c r="E72" s="51">
        <v>55</v>
      </c>
      <c r="F72" s="51" t="s">
        <v>118</v>
      </c>
      <c r="G72" s="50">
        <v>180</v>
      </c>
      <c r="H72" s="64">
        <f t="shared" si="3"/>
        <v>9900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>
      <c r="A73" s="15">
        <v>74</v>
      </c>
      <c r="B73" s="15"/>
      <c r="C73" s="63" t="s">
        <v>193</v>
      </c>
      <c r="D73" s="15"/>
      <c r="E73" s="51">
        <v>55</v>
      </c>
      <c r="F73" s="51" t="s">
        <v>118</v>
      </c>
      <c r="G73" s="50">
        <v>120</v>
      </c>
      <c r="H73" s="64">
        <f t="shared" si="3"/>
        <v>6600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>
      <c r="A74" s="15">
        <v>75</v>
      </c>
      <c r="B74" s="15"/>
      <c r="C74" s="63" t="s">
        <v>122</v>
      </c>
      <c r="D74" s="15"/>
      <c r="E74" s="51">
        <v>55</v>
      </c>
      <c r="F74" s="51" t="s">
        <v>118</v>
      </c>
      <c r="G74" s="50">
        <v>180</v>
      </c>
      <c r="H74" s="64">
        <f t="shared" si="3"/>
        <v>9900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>
      <c r="A75" s="15">
        <v>76</v>
      </c>
      <c r="B75" s="15"/>
      <c r="C75" s="63" t="s">
        <v>117</v>
      </c>
      <c r="D75" s="15"/>
      <c r="E75" s="51">
        <v>60</v>
      </c>
      <c r="F75" s="51" t="s">
        <v>118</v>
      </c>
      <c r="G75" s="50">
        <v>2900</v>
      </c>
      <c r="H75" s="64">
        <f t="shared" si="3"/>
        <v>174000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>
      <c r="A76" s="15">
        <v>77</v>
      </c>
      <c r="B76" s="15"/>
      <c r="C76" s="63" t="s">
        <v>351</v>
      </c>
      <c r="D76" s="15"/>
      <c r="E76" s="51">
        <v>10</v>
      </c>
      <c r="F76" s="51" t="s">
        <v>89</v>
      </c>
      <c r="G76" s="50">
        <v>350</v>
      </c>
      <c r="H76" s="64">
        <f t="shared" si="3"/>
        <v>3500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>
      <c r="A77" s="15">
        <v>78</v>
      </c>
      <c r="B77" s="15"/>
      <c r="C77" s="63" t="s">
        <v>352</v>
      </c>
      <c r="D77" s="15"/>
      <c r="E77" s="51">
        <v>10</v>
      </c>
      <c r="F77" s="51" t="s">
        <v>89</v>
      </c>
      <c r="G77" s="50">
        <v>550</v>
      </c>
      <c r="H77" s="64">
        <f t="shared" si="3"/>
        <v>5500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>
      <c r="A78" s="15">
        <v>79</v>
      </c>
      <c r="B78" s="15"/>
      <c r="C78" s="63" t="s">
        <v>296</v>
      </c>
      <c r="D78" s="15"/>
      <c r="E78" s="51">
        <v>10</v>
      </c>
      <c r="F78" s="51" t="s">
        <v>89</v>
      </c>
      <c r="G78" s="50">
        <v>2500</v>
      </c>
      <c r="H78" s="64">
        <f t="shared" si="3"/>
        <v>25000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>
      <c r="A79" s="15">
        <v>80</v>
      </c>
      <c r="B79" s="15"/>
      <c r="C79" s="63" t="s">
        <v>107</v>
      </c>
      <c r="D79" s="15"/>
      <c r="E79" s="51">
        <v>10</v>
      </c>
      <c r="F79" s="51" t="s">
        <v>89</v>
      </c>
      <c r="G79" s="50">
        <v>3000</v>
      </c>
      <c r="H79" s="64">
        <f t="shared" si="3"/>
        <v>30000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30">
      <c r="A80" s="15">
        <v>81</v>
      </c>
      <c r="B80" s="15"/>
      <c r="C80" s="63" t="s">
        <v>353</v>
      </c>
      <c r="D80" s="15"/>
      <c r="E80" s="51">
        <v>60</v>
      </c>
      <c r="F80" s="51" t="s">
        <v>89</v>
      </c>
      <c r="G80" s="50">
        <v>1200</v>
      </c>
      <c r="H80" s="64">
        <f t="shared" si="3"/>
        <v>72000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4" ht="30">
      <c r="A81" s="15">
        <v>82</v>
      </c>
      <c r="B81" s="15"/>
      <c r="C81" s="63" t="s">
        <v>109</v>
      </c>
      <c r="D81" s="15"/>
      <c r="E81" s="51">
        <v>20</v>
      </c>
      <c r="F81" s="51" t="s">
        <v>89</v>
      </c>
      <c r="G81" s="50">
        <v>2000</v>
      </c>
      <c r="H81" s="64">
        <f t="shared" si="3"/>
        <v>40000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4" ht="47.25">
      <c r="A82" s="15">
        <v>709</v>
      </c>
      <c r="B82" s="58" t="s">
        <v>347</v>
      </c>
      <c r="C82" s="59" t="s">
        <v>395</v>
      </c>
      <c r="D82" s="58" t="s">
        <v>348</v>
      </c>
      <c r="E82" s="60"/>
      <c r="F82" s="60"/>
      <c r="G82" s="61"/>
      <c r="H82" s="62">
        <f>SUM(H83:H110)</f>
        <v>600000</v>
      </c>
      <c r="I82" s="58" t="s">
        <v>19</v>
      </c>
      <c r="J82" s="58"/>
      <c r="K82" s="58"/>
      <c r="L82" s="58"/>
      <c r="M82" s="58"/>
      <c r="N82" s="58"/>
      <c r="O82" s="58"/>
      <c r="P82" s="58"/>
      <c r="Q82" s="58">
        <v>1</v>
      </c>
      <c r="R82" s="58"/>
      <c r="S82" s="58"/>
      <c r="T82" s="58"/>
      <c r="U82" s="58"/>
    </row>
    <row r="83" spans="1:24">
      <c r="A83" s="15">
        <v>710</v>
      </c>
      <c r="B83" s="15"/>
      <c r="C83" s="63" t="s">
        <v>99</v>
      </c>
      <c r="D83" s="15"/>
      <c r="E83" s="51">
        <v>30</v>
      </c>
      <c r="F83" s="51" t="s">
        <v>100</v>
      </c>
      <c r="G83" s="50">
        <v>2000</v>
      </c>
      <c r="H83" s="64">
        <f>+E83*G83</f>
        <v>60000</v>
      </c>
      <c r="I83" s="93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4">
      <c r="A84" s="15">
        <v>711</v>
      </c>
      <c r="B84" s="15"/>
      <c r="C84" s="63" t="s">
        <v>148</v>
      </c>
      <c r="D84" s="15"/>
      <c r="E84" s="51">
        <v>1</v>
      </c>
      <c r="F84" s="51" t="s">
        <v>113</v>
      </c>
      <c r="G84" s="50">
        <v>3723</v>
      </c>
      <c r="H84" s="64">
        <f t="shared" ref="H84:H110" si="4">+E84*G84</f>
        <v>3723</v>
      </c>
      <c r="I84" s="9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X84" s="8"/>
    </row>
    <row r="85" spans="1:24">
      <c r="A85" s="15">
        <v>805</v>
      </c>
      <c r="B85" s="15"/>
      <c r="C85" s="63" t="s">
        <v>91</v>
      </c>
      <c r="D85" s="15"/>
      <c r="E85" s="51">
        <v>50</v>
      </c>
      <c r="F85" s="51" t="s">
        <v>89</v>
      </c>
      <c r="G85" s="50">
        <v>10</v>
      </c>
      <c r="H85" s="64">
        <f t="shared" si="4"/>
        <v>500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X85" s="98"/>
    </row>
    <row r="86" spans="1:24">
      <c r="A86" s="15">
        <v>806</v>
      </c>
      <c r="B86" s="15"/>
      <c r="C86" s="63" t="s">
        <v>142</v>
      </c>
      <c r="D86" s="15"/>
      <c r="E86" s="51">
        <v>13</v>
      </c>
      <c r="F86" s="51" t="s">
        <v>143</v>
      </c>
      <c r="G86" s="50">
        <v>350</v>
      </c>
      <c r="H86" s="64">
        <f t="shared" si="4"/>
        <v>4550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4">
      <c r="A87" s="15">
        <v>807</v>
      </c>
      <c r="B87" s="15"/>
      <c r="C87" s="63" t="s">
        <v>144</v>
      </c>
      <c r="D87" s="15"/>
      <c r="E87" s="51">
        <v>13</v>
      </c>
      <c r="F87" s="51" t="s">
        <v>143</v>
      </c>
      <c r="G87" s="50">
        <v>380</v>
      </c>
      <c r="H87" s="64">
        <f t="shared" si="4"/>
        <v>4940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4">
      <c r="A88" s="15">
        <v>808</v>
      </c>
      <c r="B88" s="15"/>
      <c r="C88" s="63" t="s">
        <v>155</v>
      </c>
      <c r="D88" s="15"/>
      <c r="E88" s="51">
        <v>10</v>
      </c>
      <c r="F88" s="51" t="s">
        <v>136</v>
      </c>
      <c r="G88" s="50">
        <v>215</v>
      </c>
      <c r="H88" s="64">
        <f t="shared" si="4"/>
        <v>2150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4">
      <c r="A89" s="15">
        <v>809</v>
      </c>
      <c r="B89" s="15"/>
      <c r="C89" s="63" t="s">
        <v>85</v>
      </c>
      <c r="D89" s="15"/>
      <c r="E89" s="51">
        <v>7</v>
      </c>
      <c r="F89" s="51" t="s">
        <v>136</v>
      </c>
      <c r="G89" s="50">
        <v>55</v>
      </c>
      <c r="H89" s="64">
        <f t="shared" si="4"/>
        <v>385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4">
      <c r="A90" s="15">
        <v>810</v>
      </c>
      <c r="B90" s="15"/>
      <c r="C90" s="63" t="s">
        <v>127</v>
      </c>
      <c r="D90" s="15"/>
      <c r="E90" s="51">
        <v>5</v>
      </c>
      <c r="F90" s="51" t="s">
        <v>89</v>
      </c>
      <c r="G90" s="50">
        <v>81</v>
      </c>
      <c r="H90" s="64">
        <f t="shared" si="4"/>
        <v>405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4">
      <c r="A91" s="15">
        <v>811</v>
      </c>
      <c r="B91" s="15"/>
      <c r="C91" s="63" t="s">
        <v>145</v>
      </c>
      <c r="D91" s="15"/>
      <c r="E91" s="51">
        <v>4</v>
      </c>
      <c r="F91" s="51" t="s">
        <v>89</v>
      </c>
      <c r="G91" s="50">
        <v>90</v>
      </c>
      <c r="H91" s="64">
        <f t="shared" si="4"/>
        <v>360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4">
      <c r="A92" s="15">
        <v>812</v>
      </c>
      <c r="B92" s="15"/>
      <c r="C92" s="63" t="s">
        <v>146</v>
      </c>
      <c r="D92" s="15"/>
      <c r="E92" s="51">
        <v>2</v>
      </c>
      <c r="F92" s="51" t="s">
        <v>89</v>
      </c>
      <c r="G92" s="50">
        <v>51.5</v>
      </c>
      <c r="H92" s="64">
        <f t="shared" si="4"/>
        <v>103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4">
      <c r="A93" s="15">
        <v>813</v>
      </c>
      <c r="B93" s="15"/>
      <c r="C93" s="63" t="s">
        <v>101</v>
      </c>
      <c r="D93" s="15"/>
      <c r="E93" s="51">
        <v>9</v>
      </c>
      <c r="F93" s="51" t="s">
        <v>89</v>
      </c>
      <c r="G93" s="50">
        <v>46</v>
      </c>
      <c r="H93" s="64">
        <f t="shared" si="4"/>
        <v>414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4">
      <c r="A94" s="15">
        <v>814</v>
      </c>
      <c r="B94" s="15"/>
      <c r="C94" s="63" t="s">
        <v>180</v>
      </c>
      <c r="D94" s="15"/>
      <c r="E94" s="51">
        <v>12</v>
      </c>
      <c r="F94" s="51" t="s">
        <v>89</v>
      </c>
      <c r="G94" s="50">
        <v>100</v>
      </c>
      <c r="H94" s="64">
        <f t="shared" si="4"/>
        <v>1200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4">
      <c r="A95" s="15">
        <v>815</v>
      </c>
      <c r="B95" s="15"/>
      <c r="C95" s="63" t="s">
        <v>181</v>
      </c>
      <c r="D95" s="15"/>
      <c r="E95" s="51">
        <v>8</v>
      </c>
      <c r="F95" s="51" t="s">
        <v>89</v>
      </c>
      <c r="G95" s="50">
        <v>80</v>
      </c>
      <c r="H95" s="64">
        <f t="shared" si="4"/>
        <v>640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4">
      <c r="A96" s="15">
        <v>816</v>
      </c>
      <c r="B96" s="15"/>
      <c r="C96" s="63" t="s">
        <v>93</v>
      </c>
      <c r="D96" s="15"/>
      <c r="E96" s="51">
        <v>50</v>
      </c>
      <c r="F96" s="51" t="s">
        <v>89</v>
      </c>
      <c r="G96" s="50">
        <v>230</v>
      </c>
      <c r="H96" s="64">
        <f t="shared" si="4"/>
        <v>11500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4">
      <c r="A97" s="15">
        <v>817</v>
      </c>
      <c r="B97" s="15"/>
      <c r="C97" s="63" t="s">
        <v>183</v>
      </c>
      <c r="D97" s="15"/>
      <c r="E97" s="51">
        <v>9</v>
      </c>
      <c r="F97" s="51" t="s">
        <v>89</v>
      </c>
      <c r="G97" s="50">
        <v>70</v>
      </c>
      <c r="H97" s="64">
        <f t="shared" si="4"/>
        <v>630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4">
      <c r="A98" s="15">
        <v>818</v>
      </c>
      <c r="B98" s="15"/>
      <c r="C98" s="63" t="s">
        <v>115</v>
      </c>
      <c r="D98" s="15"/>
      <c r="E98" s="51">
        <v>6</v>
      </c>
      <c r="F98" s="51" t="s">
        <v>149</v>
      </c>
      <c r="G98" s="50">
        <v>500</v>
      </c>
      <c r="H98" s="64">
        <f t="shared" si="4"/>
        <v>3000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4">
      <c r="A99" s="15">
        <v>1166</v>
      </c>
      <c r="B99" s="15"/>
      <c r="C99" s="63" t="s">
        <v>351</v>
      </c>
      <c r="D99" s="15"/>
      <c r="E99" s="51">
        <v>100</v>
      </c>
      <c r="F99" s="51" t="s">
        <v>89</v>
      </c>
      <c r="G99" s="50">
        <v>500</v>
      </c>
      <c r="H99" s="64">
        <f t="shared" si="4"/>
        <v>50000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4">
      <c r="A100" s="15">
        <v>1167</v>
      </c>
      <c r="B100" s="15"/>
      <c r="C100" s="63" t="s">
        <v>110</v>
      </c>
      <c r="D100" s="15"/>
      <c r="E100" s="51">
        <v>10</v>
      </c>
      <c r="F100" s="51" t="s">
        <v>89</v>
      </c>
      <c r="G100" s="50">
        <v>3500</v>
      </c>
      <c r="H100" s="64">
        <f t="shared" si="4"/>
        <v>35000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4">
      <c r="A101" s="15">
        <v>1168</v>
      </c>
      <c r="B101" s="15"/>
      <c r="C101" s="63" t="s">
        <v>352</v>
      </c>
      <c r="D101" s="15"/>
      <c r="E101" s="51">
        <v>10</v>
      </c>
      <c r="F101" s="51" t="s">
        <v>89</v>
      </c>
      <c r="G101" s="50">
        <v>550</v>
      </c>
      <c r="H101" s="64">
        <f t="shared" si="4"/>
        <v>5500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4">
      <c r="A102" s="15">
        <v>1169</v>
      </c>
      <c r="B102" s="15"/>
      <c r="C102" s="63" t="s">
        <v>296</v>
      </c>
      <c r="D102" s="15"/>
      <c r="E102" s="51">
        <v>11</v>
      </c>
      <c r="F102" s="51" t="s">
        <v>89</v>
      </c>
      <c r="G102" s="50">
        <v>5000</v>
      </c>
      <c r="H102" s="64">
        <f t="shared" si="4"/>
        <v>55000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4">
      <c r="A103" s="15">
        <v>1295</v>
      </c>
      <c r="B103" s="15"/>
      <c r="C103" s="63" t="s">
        <v>124</v>
      </c>
      <c r="D103" s="15"/>
      <c r="E103" s="51">
        <v>14</v>
      </c>
      <c r="F103" s="51" t="s">
        <v>89</v>
      </c>
      <c r="G103" s="50">
        <v>1000</v>
      </c>
      <c r="H103" s="64">
        <f t="shared" si="4"/>
        <v>14000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4">
      <c r="A104" s="15">
        <v>1296</v>
      </c>
      <c r="B104" s="15"/>
      <c r="C104" s="63" t="s">
        <v>125</v>
      </c>
      <c r="D104" s="15"/>
      <c r="E104" s="51">
        <v>14</v>
      </c>
      <c r="F104" s="51" t="s">
        <v>89</v>
      </c>
      <c r="G104" s="50">
        <v>500</v>
      </c>
      <c r="H104" s="64">
        <f t="shared" si="4"/>
        <v>7000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4">
      <c r="A105" s="15">
        <v>76</v>
      </c>
      <c r="B105" s="15"/>
      <c r="C105" s="63" t="s">
        <v>117</v>
      </c>
      <c r="D105" s="15"/>
      <c r="E105" s="51">
        <v>90</v>
      </c>
      <c r="F105" s="51" t="s">
        <v>118</v>
      </c>
      <c r="G105" s="50">
        <v>2900</v>
      </c>
      <c r="H105" s="64">
        <f t="shared" si="4"/>
        <v>261000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4">
      <c r="A106" s="15">
        <v>1493</v>
      </c>
      <c r="B106" s="15"/>
      <c r="C106" s="63" t="s">
        <v>119</v>
      </c>
      <c r="D106" s="15"/>
      <c r="E106" s="51">
        <v>100</v>
      </c>
      <c r="F106" s="51" t="s">
        <v>118</v>
      </c>
      <c r="G106" s="50">
        <v>150</v>
      </c>
      <c r="H106" s="64">
        <f t="shared" si="4"/>
        <v>15000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4">
      <c r="A107" s="15">
        <v>1494</v>
      </c>
      <c r="B107" s="15"/>
      <c r="C107" s="63" t="s">
        <v>192</v>
      </c>
      <c r="D107" s="15"/>
      <c r="E107" s="51">
        <v>100</v>
      </c>
      <c r="F107" s="51" t="s">
        <v>118</v>
      </c>
      <c r="G107" s="50">
        <v>120</v>
      </c>
      <c r="H107" s="64">
        <f t="shared" si="4"/>
        <v>12000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4">
      <c r="A108" s="15">
        <v>1495</v>
      </c>
      <c r="B108" s="15"/>
      <c r="C108" s="63" t="s">
        <v>121</v>
      </c>
      <c r="D108" s="15"/>
      <c r="E108" s="51">
        <v>100</v>
      </c>
      <c r="F108" s="51" t="s">
        <v>118</v>
      </c>
      <c r="G108" s="50">
        <v>180</v>
      </c>
      <c r="H108" s="64">
        <f t="shared" si="4"/>
        <v>18000</v>
      </c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4">
      <c r="A109" s="15"/>
      <c r="B109" s="15"/>
      <c r="C109" s="63" t="s">
        <v>173</v>
      </c>
      <c r="D109" s="15"/>
      <c r="E109" s="51">
        <v>100</v>
      </c>
      <c r="F109" s="51" t="s">
        <v>118</v>
      </c>
      <c r="G109" s="50">
        <v>150</v>
      </c>
      <c r="H109" s="64">
        <f t="shared" si="4"/>
        <v>15000</v>
      </c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4">
      <c r="A110" s="15"/>
      <c r="B110" s="15"/>
      <c r="C110" s="63" t="s">
        <v>122</v>
      </c>
      <c r="D110" s="15"/>
      <c r="E110" s="51">
        <v>100</v>
      </c>
      <c r="F110" s="51" t="s">
        <v>118</v>
      </c>
      <c r="G110" s="50">
        <v>180</v>
      </c>
      <c r="H110" s="64">
        <f t="shared" si="4"/>
        <v>18000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4" ht="78.75">
      <c r="A111" s="15">
        <v>706</v>
      </c>
      <c r="B111" s="58" t="s">
        <v>347</v>
      </c>
      <c r="C111" s="59" t="s">
        <v>394</v>
      </c>
      <c r="D111" s="58" t="s">
        <v>348</v>
      </c>
      <c r="E111" s="60"/>
      <c r="F111" s="60"/>
      <c r="G111" s="61"/>
      <c r="H111" s="62">
        <f>SUM(H112:H144)</f>
        <v>771000</v>
      </c>
      <c r="I111" s="58" t="s">
        <v>19</v>
      </c>
      <c r="J111" s="58"/>
      <c r="K111" s="58"/>
      <c r="L111" s="58"/>
      <c r="M111" s="58"/>
      <c r="N111" s="58"/>
      <c r="O111" s="58">
        <v>1</v>
      </c>
      <c r="P111" s="58"/>
      <c r="Q111" s="58"/>
      <c r="R111" s="58"/>
      <c r="S111" s="58"/>
      <c r="T111" s="58"/>
      <c r="U111" s="58"/>
      <c r="X111" s="8"/>
    </row>
    <row r="112" spans="1:24" ht="14.45" customHeight="1">
      <c r="A112" s="15">
        <v>707</v>
      </c>
      <c r="B112" s="15"/>
      <c r="C112" s="63" t="s">
        <v>99</v>
      </c>
      <c r="D112" s="15"/>
      <c r="E112" s="51">
        <v>15</v>
      </c>
      <c r="F112" s="51" t="s">
        <v>100</v>
      </c>
      <c r="G112" s="50">
        <v>2000</v>
      </c>
      <c r="H112" s="64">
        <f>+E112*G112</f>
        <v>30000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4">
      <c r="A113" s="15">
        <v>44</v>
      </c>
      <c r="B113" s="15"/>
      <c r="C113" s="63" t="s">
        <v>130</v>
      </c>
      <c r="D113" s="15"/>
      <c r="E113" s="51">
        <v>100</v>
      </c>
      <c r="F113" s="51" t="s">
        <v>89</v>
      </c>
      <c r="G113" s="50">
        <v>140</v>
      </c>
      <c r="H113" s="64">
        <f t="shared" ref="H113:H144" si="5">+E113*G113</f>
        <v>14000</v>
      </c>
      <c r="I113" s="93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X113" s="98"/>
    </row>
    <row r="114" spans="1:24">
      <c r="A114" s="15">
        <v>45</v>
      </c>
      <c r="B114" s="15"/>
      <c r="C114" s="63" t="s">
        <v>153</v>
      </c>
      <c r="D114" s="15"/>
      <c r="E114" s="51">
        <v>60</v>
      </c>
      <c r="F114" s="51" t="s">
        <v>89</v>
      </c>
      <c r="G114" s="50">
        <v>235</v>
      </c>
      <c r="H114" s="64">
        <f t="shared" si="5"/>
        <v>14100</v>
      </c>
      <c r="I114" s="96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4">
      <c r="A115" s="15">
        <v>51</v>
      </c>
      <c r="B115" s="15"/>
      <c r="C115" s="63" t="s">
        <v>155</v>
      </c>
      <c r="D115" s="15"/>
      <c r="E115" s="51">
        <v>26</v>
      </c>
      <c r="F115" s="51" t="s">
        <v>136</v>
      </c>
      <c r="G115" s="50">
        <v>220</v>
      </c>
      <c r="H115" s="64">
        <f t="shared" si="5"/>
        <v>5720</v>
      </c>
      <c r="I115" s="94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4">
      <c r="A116" s="15">
        <v>52</v>
      </c>
      <c r="B116" s="15"/>
      <c r="C116" s="63" t="s">
        <v>156</v>
      </c>
      <c r="D116" s="15"/>
      <c r="E116" s="51">
        <v>28</v>
      </c>
      <c r="F116" s="51" t="s">
        <v>136</v>
      </c>
      <c r="G116" s="50">
        <v>125</v>
      </c>
      <c r="H116" s="64">
        <f t="shared" si="5"/>
        <v>3500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4">
      <c r="A117" s="15">
        <v>53</v>
      </c>
      <c r="B117" s="15"/>
      <c r="C117" s="63" t="s">
        <v>157</v>
      </c>
      <c r="D117" s="15"/>
      <c r="E117" s="51">
        <v>7</v>
      </c>
      <c r="F117" s="51" t="s">
        <v>89</v>
      </c>
      <c r="G117" s="50">
        <v>60</v>
      </c>
      <c r="H117" s="64">
        <f t="shared" si="5"/>
        <v>420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4">
      <c r="A118" s="15">
        <v>54</v>
      </c>
      <c r="B118" s="15"/>
      <c r="C118" s="63" t="s">
        <v>145</v>
      </c>
      <c r="D118" s="15"/>
      <c r="E118" s="51">
        <v>8</v>
      </c>
      <c r="F118" s="51" t="s">
        <v>89</v>
      </c>
      <c r="G118" s="50">
        <v>75</v>
      </c>
      <c r="H118" s="64">
        <f t="shared" si="5"/>
        <v>600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4">
      <c r="A119" s="15">
        <v>55</v>
      </c>
      <c r="B119" s="15"/>
      <c r="C119" s="63" t="s">
        <v>158</v>
      </c>
      <c r="D119" s="15"/>
      <c r="E119" s="51">
        <v>9</v>
      </c>
      <c r="F119" s="51" t="s">
        <v>89</v>
      </c>
      <c r="G119" s="50">
        <v>350</v>
      </c>
      <c r="H119" s="64">
        <f t="shared" si="5"/>
        <v>3150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4">
      <c r="A120" s="15">
        <v>57</v>
      </c>
      <c r="B120" s="15"/>
      <c r="C120" s="63" t="s">
        <v>160</v>
      </c>
      <c r="D120" s="15"/>
      <c r="E120" s="51">
        <v>5</v>
      </c>
      <c r="F120" s="51" t="s">
        <v>89</v>
      </c>
      <c r="G120" s="50">
        <v>245</v>
      </c>
      <c r="H120" s="64">
        <f t="shared" si="5"/>
        <v>1225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4">
      <c r="A121" s="15">
        <v>58</v>
      </c>
      <c r="B121" s="15"/>
      <c r="C121" s="63" t="s">
        <v>161</v>
      </c>
      <c r="D121" s="15"/>
      <c r="E121" s="51">
        <v>5</v>
      </c>
      <c r="F121" s="51" t="s">
        <v>89</v>
      </c>
      <c r="G121" s="50">
        <v>75</v>
      </c>
      <c r="H121" s="64">
        <f t="shared" si="5"/>
        <v>375</v>
      </c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4">
      <c r="A122" s="15">
        <v>59</v>
      </c>
      <c r="B122" s="15"/>
      <c r="C122" s="63" t="s">
        <v>162</v>
      </c>
      <c r="D122" s="15"/>
      <c r="E122" s="51">
        <v>4</v>
      </c>
      <c r="F122" s="51" t="s">
        <v>143</v>
      </c>
      <c r="G122" s="50">
        <v>320</v>
      </c>
      <c r="H122" s="64">
        <f t="shared" si="5"/>
        <v>1280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4">
      <c r="A123" s="15">
        <v>62</v>
      </c>
      <c r="B123" s="15"/>
      <c r="C123" s="63" t="s">
        <v>103</v>
      </c>
      <c r="D123" s="15"/>
      <c r="E123" s="51">
        <v>4</v>
      </c>
      <c r="F123" s="51" t="s">
        <v>89</v>
      </c>
      <c r="G123" s="50">
        <v>245</v>
      </c>
      <c r="H123" s="64">
        <f t="shared" si="5"/>
        <v>980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4">
      <c r="A124" s="15">
        <v>63</v>
      </c>
      <c r="B124" s="15"/>
      <c r="C124" s="63" t="s">
        <v>101</v>
      </c>
      <c r="D124" s="15"/>
      <c r="E124" s="51">
        <v>5</v>
      </c>
      <c r="F124" s="51" t="s">
        <v>89</v>
      </c>
      <c r="G124" s="50">
        <v>45</v>
      </c>
      <c r="H124" s="64">
        <f t="shared" si="5"/>
        <v>225</v>
      </c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4">
      <c r="A125" s="15">
        <v>64</v>
      </c>
      <c r="B125" s="15"/>
      <c r="C125" s="63" t="s">
        <v>165</v>
      </c>
      <c r="D125" s="15"/>
      <c r="E125" s="51">
        <v>7</v>
      </c>
      <c r="F125" s="51" t="s">
        <v>89</v>
      </c>
      <c r="G125" s="50">
        <v>115</v>
      </c>
      <c r="H125" s="64">
        <f t="shared" si="5"/>
        <v>805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4">
      <c r="A126" s="15">
        <v>65</v>
      </c>
      <c r="B126" s="15"/>
      <c r="C126" s="63" t="s">
        <v>166</v>
      </c>
      <c r="D126" s="15"/>
      <c r="E126" s="51">
        <v>3</v>
      </c>
      <c r="F126" s="51" t="s">
        <v>89</v>
      </c>
      <c r="G126" s="50">
        <v>52</v>
      </c>
      <c r="H126" s="64">
        <f t="shared" si="5"/>
        <v>156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4">
      <c r="A127" s="15">
        <v>66</v>
      </c>
      <c r="B127" s="15"/>
      <c r="C127" s="63" t="s">
        <v>349</v>
      </c>
      <c r="D127" s="15"/>
      <c r="E127" s="51">
        <v>2</v>
      </c>
      <c r="F127" s="51" t="s">
        <v>89</v>
      </c>
      <c r="G127" s="50">
        <v>44.5</v>
      </c>
      <c r="H127" s="64">
        <f t="shared" si="5"/>
        <v>89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4">
      <c r="A128" s="15">
        <v>67</v>
      </c>
      <c r="B128" s="15"/>
      <c r="C128" s="63" t="s">
        <v>168</v>
      </c>
      <c r="D128" s="15"/>
      <c r="E128" s="51">
        <v>3</v>
      </c>
      <c r="F128" s="51" t="s">
        <v>89</v>
      </c>
      <c r="G128" s="50">
        <v>65</v>
      </c>
      <c r="H128" s="64">
        <f t="shared" si="5"/>
        <v>195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>
      <c r="A129" s="15">
        <v>68</v>
      </c>
      <c r="B129" s="15"/>
      <c r="C129" s="63" t="s">
        <v>124</v>
      </c>
      <c r="D129" s="15"/>
      <c r="E129" s="51">
        <v>10</v>
      </c>
      <c r="F129" s="51" t="s">
        <v>89</v>
      </c>
      <c r="G129" s="50">
        <v>1000</v>
      </c>
      <c r="H129" s="64">
        <f t="shared" si="5"/>
        <v>10000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>
      <c r="A130" s="15">
        <v>69</v>
      </c>
      <c r="B130" s="15"/>
      <c r="C130" s="63" t="s">
        <v>125</v>
      </c>
      <c r="D130" s="15"/>
      <c r="E130" s="51">
        <v>11</v>
      </c>
      <c r="F130" s="51" t="s">
        <v>89</v>
      </c>
      <c r="G130" s="50">
        <v>500</v>
      </c>
      <c r="H130" s="64">
        <f t="shared" si="5"/>
        <v>5500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>
      <c r="A131" s="15">
        <v>70</v>
      </c>
      <c r="B131" s="15"/>
      <c r="C131" s="63" t="s">
        <v>115</v>
      </c>
      <c r="D131" s="15"/>
      <c r="E131" s="51">
        <v>6</v>
      </c>
      <c r="F131" s="51" t="s">
        <v>350</v>
      </c>
      <c r="G131" s="50">
        <v>300</v>
      </c>
      <c r="H131" s="64">
        <f t="shared" si="5"/>
        <v>1800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>
      <c r="A132" s="15">
        <v>71</v>
      </c>
      <c r="B132" s="15"/>
      <c r="C132" s="63" t="s">
        <v>119</v>
      </c>
      <c r="D132" s="15"/>
      <c r="E132" s="51">
        <v>95</v>
      </c>
      <c r="F132" s="51" t="s">
        <v>118</v>
      </c>
      <c r="G132" s="50">
        <v>150</v>
      </c>
      <c r="H132" s="64">
        <f t="shared" si="5"/>
        <v>14250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>
      <c r="A133" s="15">
        <v>72</v>
      </c>
      <c r="B133" s="15"/>
      <c r="C133" s="63" t="s">
        <v>192</v>
      </c>
      <c r="D133" s="15"/>
      <c r="E133" s="51">
        <v>95</v>
      </c>
      <c r="F133" s="51" t="s">
        <v>118</v>
      </c>
      <c r="G133" s="50">
        <v>120</v>
      </c>
      <c r="H133" s="64">
        <f t="shared" si="5"/>
        <v>11400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>
      <c r="A134" s="15">
        <v>73</v>
      </c>
      <c r="B134" s="15"/>
      <c r="C134" s="63" t="s">
        <v>121</v>
      </c>
      <c r="D134" s="15"/>
      <c r="E134" s="51">
        <v>95</v>
      </c>
      <c r="F134" s="51" t="s">
        <v>118</v>
      </c>
      <c r="G134" s="50">
        <v>180</v>
      </c>
      <c r="H134" s="64">
        <f t="shared" si="5"/>
        <v>17100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>
      <c r="A135" s="15">
        <v>74</v>
      </c>
      <c r="B135" s="15"/>
      <c r="C135" s="63" t="s">
        <v>193</v>
      </c>
      <c r="D135" s="15"/>
      <c r="E135" s="51">
        <v>95</v>
      </c>
      <c r="F135" s="51" t="s">
        <v>118</v>
      </c>
      <c r="G135" s="50">
        <v>120</v>
      </c>
      <c r="H135" s="64">
        <f t="shared" si="5"/>
        <v>11400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>
      <c r="A136" s="15">
        <v>75</v>
      </c>
      <c r="B136" s="15"/>
      <c r="C136" s="63" t="s">
        <v>122</v>
      </c>
      <c r="D136" s="15"/>
      <c r="E136" s="51">
        <v>95</v>
      </c>
      <c r="F136" s="51" t="s">
        <v>118</v>
      </c>
      <c r="G136" s="50">
        <v>180</v>
      </c>
      <c r="H136" s="64">
        <f t="shared" si="5"/>
        <v>17100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>
      <c r="A137" s="15">
        <v>76</v>
      </c>
      <c r="B137" s="15"/>
      <c r="C137" s="63" t="s">
        <v>117</v>
      </c>
      <c r="D137" s="15"/>
      <c r="E137" s="51">
        <v>110</v>
      </c>
      <c r="F137" s="51" t="s">
        <v>118</v>
      </c>
      <c r="G137" s="50">
        <v>2900</v>
      </c>
      <c r="H137" s="64">
        <f t="shared" si="5"/>
        <v>319000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>
      <c r="A138" s="15">
        <v>77</v>
      </c>
      <c r="B138" s="15"/>
      <c r="C138" s="63" t="s">
        <v>351</v>
      </c>
      <c r="D138" s="15"/>
      <c r="E138" s="51">
        <v>100</v>
      </c>
      <c r="F138" s="51" t="s">
        <v>89</v>
      </c>
      <c r="G138" s="50">
        <v>500</v>
      </c>
      <c r="H138" s="64">
        <f t="shared" si="5"/>
        <v>50000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>
      <c r="A139" s="15">
        <v>78</v>
      </c>
      <c r="B139" s="15"/>
      <c r="C139" s="63" t="s">
        <v>352</v>
      </c>
      <c r="D139" s="15"/>
      <c r="E139" s="51">
        <v>25</v>
      </c>
      <c r="F139" s="51" t="s">
        <v>89</v>
      </c>
      <c r="G139" s="50">
        <v>550</v>
      </c>
      <c r="H139" s="64">
        <f t="shared" si="5"/>
        <v>13750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>
      <c r="A140" s="15">
        <v>79</v>
      </c>
      <c r="B140" s="15"/>
      <c r="C140" s="63" t="s">
        <v>296</v>
      </c>
      <c r="D140" s="15"/>
      <c r="E140" s="51">
        <v>20</v>
      </c>
      <c r="F140" s="51" t="s">
        <v>89</v>
      </c>
      <c r="G140" s="50">
        <v>2500</v>
      </c>
      <c r="H140" s="64">
        <f t="shared" si="5"/>
        <v>50000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>
      <c r="A141" s="15">
        <v>80</v>
      </c>
      <c r="B141" s="15"/>
      <c r="C141" s="63" t="s">
        <v>107</v>
      </c>
      <c r="D141" s="15"/>
      <c r="E141" s="51">
        <v>20</v>
      </c>
      <c r="F141" s="51" t="s">
        <v>89</v>
      </c>
      <c r="G141" s="50">
        <v>3000</v>
      </c>
      <c r="H141" s="64">
        <f t="shared" si="5"/>
        <v>60000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ht="30">
      <c r="A142" s="15">
        <v>81</v>
      </c>
      <c r="B142" s="15"/>
      <c r="C142" s="63" t="s">
        <v>353</v>
      </c>
      <c r="D142" s="15"/>
      <c r="E142" s="51">
        <v>62</v>
      </c>
      <c r="F142" s="51" t="s">
        <v>89</v>
      </c>
      <c r="G142" s="50">
        <v>1200</v>
      </c>
      <c r="H142" s="64">
        <f t="shared" si="5"/>
        <v>74400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>
      <c r="A143" s="15">
        <v>1205</v>
      </c>
      <c r="B143" s="15"/>
      <c r="C143" s="63" t="s">
        <v>110</v>
      </c>
      <c r="D143" s="15"/>
      <c r="E143" s="51">
        <v>10</v>
      </c>
      <c r="F143" s="51" t="s">
        <v>89</v>
      </c>
      <c r="G143" s="50">
        <v>3500</v>
      </c>
      <c r="H143" s="64">
        <f t="shared" si="5"/>
        <v>35000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>
      <c r="A144" s="15">
        <v>708</v>
      </c>
      <c r="B144" s="15"/>
      <c r="C144" s="63" t="s">
        <v>148</v>
      </c>
      <c r="D144" s="15"/>
      <c r="E144" s="51">
        <v>1</v>
      </c>
      <c r="F144" s="51" t="s">
        <v>113</v>
      </c>
      <c r="G144" s="50">
        <v>3480</v>
      </c>
      <c r="H144" s="64">
        <f t="shared" si="5"/>
        <v>3480</v>
      </c>
      <c r="I144" s="1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ht="78.75">
      <c r="A145" s="15">
        <v>712</v>
      </c>
      <c r="B145" s="58" t="s">
        <v>347</v>
      </c>
      <c r="C145" s="59" t="s">
        <v>396</v>
      </c>
      <c r="D145" s="58" t="s">
        <v>348</v>
      </c>
      <c r="E145" s="60"/>
      <c r="F145" s="60"/>
      <c r="G145" s="61"/>
      <c r="H145" s="62">
        <f>SUM(H146:H176)</f>
        <v>596423</v>
      </c>
      <c r="I145" s="58" t="s">
        <v>19</v>
      </c>
      <c r="J145" s="58"/>
      <c r="K145" s="58"/>
      <c r="L145" s="58"/>
      <c r="M145" s="58"/>
      <c r="N145" s="58">
        <v>1</v>
      </c>
      <c r="O145" s="58"/>
      <c r="P145" s="58"/>
      <c r="Q145" s="58"/>
      <c r="R145" s="58"/>
      <c r="S145" s="58"/>
      <c r="T145" s="58"/>
      <c r="U145" s="58"/>
    </row>
    <row r="146" spans="1:21" ht="14.45" customHeight="1">
      <c r="A146" s="15">
        <v>707</v>
      </c>
      <c r="B146" s="15"/>
      <c r="C146" s="63" t="s">
        <v>99</v>
      </c>
      <c r="D146" s="15"/>
      <c r="E146" s="51">
        <v>15</v>
      </c>
      <c r="F146" s="51" t="s">
        <v>100</v>
      </c>
      <c r="G146" s="50">
        <v>2000</v>
      </c>
      <c r="H146" s="64">
        <f>+E146*G146</f>
        <v>30000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>
      <c r="A147" s="15">
        <v>44</v>
      </c>
      <c r="B147" s="15"/>
      <c r="C147" s="63" t="s">
        <v>130</v>
      </c>
      <c r="D147" s="15"/>
      <c r="E147" s="51">
        <v>100</v>
      </c>
      <c r="F147" s="51" t="s">
        <v>89</v>
      </c>
      <c r="G147" s="50">
        <v>140</v>
      </c>
      <c r="H147" s="64">
        <f t="shared" ref="H147:H176" si="6">+E147*G147</f>
        <v>14000</v>
      </c>
      <c r="I147" s="93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>
      <c r="A148" s="15">
        <v>45</v>
      </c>
      <c r="B148" s="15"/>
      <c r="C148" s="63" t="s">
        <v>153</v>
      </c>
      <c r="D148" s="15"/>
      <c r="E148" s="51">
        <v>60</v>
      </c>
      <c r="F148" s="51" t="s">
        <v>89</v>
      </c>
      <c r="G148" s="50">
        <v>235</v>
      </c>
      <c r="H148" s="64">
        <f t="shared" si="6"/>
        <v>14100</v>
      </c>
      <c r="I148" s="96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>
      <c r="A149" s="15">
        <v>51</v>
      </c>
      <c r="B149" s="15"/>
      <c r="C149" s="63" t="s">
        <v>155</v>
      </c>
      <c r="D149" s="15"/>
      <c r="E149" s="51">
        <v>26</v>
      </c>
      <c r="F149" s="51" t="s">
        <v>136</v>
      </c>
      <c r="G149" s="50">
        <v>220</v>
      </c>
      <c r="H149" s="64">
        <f t="shared" si="6"/>
        <v>5720</v>
      </c>
      <c r="I149" s="9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>
      <c r="A150" s="15">
        <v>52</v>
      </c>
      <c r="B150" s="15"/>
      <c r="C150" s="63" t="s">
        <v>156</v>
      </c>
      <c r="D150" s="15"/>
      <c r="E150" s="51">
        <v>28</v>
      </c>
      <c r="F150" s="51" t="s">
        <v>136</v>
      </c>
      <c r="G150" s="50">
        <v>125</v>
      </c>
      <c r="H150" s="64">
        <f t="shared" si="6"/>
        <v>3500</v>
      </c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>
      <c r="A151" s="15">
        <v>53</v>
      </c>
      <c r="B151" s="15"/>
      <c r="C151" s="63" t="s">
        <v>157</v>
      </c>
      <c r="D151" s="15"/>
      <c r="E151" s="51">
        <v>8</v>
      </c>
      <c r="F151" s="51" t="s">
        <v>89</v>
      </c>
      <c r="G151" s="50">
        <v>60</v>
      </c>
      <c r="H151" s="64">
        <f t="shared" si="6"/>
        <v>480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>
      <c r="A152" s="15">
        <v>54</v>
      </c>
      <c r="B152" s="15"/>
      <c r="C152" s="63" t="s">
        <v>145</v>
      </c>
      <c r="D152" s="15"/>
      <c r="E152" s="51">
        <v>8</v>
      </c>
      <c r="F152" s="51" t="s">
        <v>89</v>
      </c>
      <c r="G152" s="50">
        <v>75</v>
      </c>
      <c r="H152" s="64">
        <f t="shared" si="6"/>
        <v>600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>
      <c r="A153" s="15">
        <v>55</v>
      </c>
      <c r="B153" s="15"/>
      <c r="C153" s="63" t="s">
        <v>158</v>
      </c>
      <c r="D153" s="15"/>
      <c r="E153" s="51">
        <v>10</v>
      </c>
      <c r="F153" s="51" t="s">
        <v>89</v>
      </c>
      <c r="G153" s="50">
        <v>350</v>
      </c>
      <c r="H153" s="64">
        <f t="shared" si="6"/>
        <v>3500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>
      <c r="A154" s="15">
        <v>57</v>
      </c>
      <c r="B154" s="15"/>
      <c r="C154" s="63" t="s">
        <v>160</v>
      </c>
      <c r="D154" s="15"/>
      <c r="E154" s="51">
        <v>5</v>
      </c>
      <c r="F154" s="51" t="s">
        <v>89</v>
      </c>
      <c r="G154" s="50">
        <v>245</v>
      </c>
      <c r="H154" s="64">
        <f t="shared" si="6"/>
        <v>1225</v>
      </c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>
      <c r="A155" s="15">
        <v>58</v>
      </c>
      <c r="B155" s="15"/>
      <c r="C155" s="63" t="s">
        <v>161</v>
      </c>
      <c r="D155" s="15"/>
      <c r="E155" s="51">
        <v>5</v>
      </c>
      <c r="F155" s="51" t="s">
        <v>89</v>
      </c>
      <c r="G155" s="50">
        <v>289.23</v>
      </c>
      <c r="H155" s="64">
        <f t="shared" si="6"/>
        <v>1446.15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>
      <c r="A156" s="15">
        <v>59</v>
      </c>
      <c r="B156" s="15"/>
      <c r="C156" s="63" t="s">
        <v>162</v>
      </c>
      <c r="D156" s="15"/>
      <c r="E156" s="51">
        <v>4</v>
      </c>
      <c r="F156" s="51" t="s">
        <v>143</v>
      </c>
      <c r="G156" s="50">
        <v>320</v>
      </c>
      <c r="H156" s="64">
        <f t="shared" si="6"/>
        <v>1280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>
      <c r="A157" s="15">
        <v>62</v>
      </c>
      <c r="B157" s="15"/>
      <c r="C157" s="63" t="s">
        <v>103</v>
      </c>
      <c r="D157" s="15"/>
      <c r="E157" s="51">
        <v>4</v>
      </c>
      <c r="F157" s="51" t="s">
        <v>89</v>
      </c>
      <c r="G157" s="50">
        <v>245</v>
      </c>
      <c r="H157" s="64">
        <f t="shared" si="6"/>
        <v>980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>
      <c r="A158" s="15">
        <v>63</v>
      </c>
      <c r="B158" s="15"/>
      <c r="C158" s="63" t="s">
        <v>101</v>
      </c>
      <c r="D158" s="15"/>
      <c r="E158" s="51">
        <v>5</v>
      </c>
      <c r="F158" s="51" t="s">
        <v>89</v>
      </c>
      <c r="G158" s="50">
        <v>45</v>
      </c>
      <c r="H158" s="64">
        <f t="shared" si="6"/>
        <v>225</v>
      </c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>
      <c r="A159" s="15">
        <v>64</v>
      </c>
      <c r="B159" s="15"/>
      <c r="C159" s="63" t="s">
        <v>165</v>
      </c>
      <c r="D159" s="15"/>
      <c r="E159" s="51">
        <v>7</v>
      </c>
      <c r="F159" s="51" t="s">
        <v>89</v>
      </c>
      <c r="G159" s="50">
        <v>115</v>
      </c>
      <c r="H159" s="64">
        <f t="shared" si="6"/>
        <v>805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>
      <c r="A160" s="15">
        <v>65</v>
      </c>
      <c r="B160" s="15"/>
      <c r="C160" s="63" t="s">
        <v>166</v>
      </c>
      <c r="D160" s="15"/>
      <c r="E160" s="51">
        <v>3</v>
      </c>
      <c r="F160" s="51" t="s">
        <v>89</v>
      </c>
      <c r="G160" s="50">
        <v>52</v>
      </c>
      <c r="H160" s="64">
        <f t="shared" si="6"/>
        <v>156</v>
      </c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>
      <c r="A161" s="15">
        <v>66</v>
      </c>
      <c r="B161" s="15"/>
      <c r="C161" s="63" t="s">
        <v>349</v>
      </c>
      <c r="D161" s="15"/>
      <c r="E161" s="51">
        <v>2</v>
      </c>
      <c r="F161" s="51" t="s">
        <v>89</v>
      </c>
      <c r="G161" s="50">
        <v>80.424999999999997</v>
      </c>
      <c r="H161" s="64">
        <f t="shared" si="6"/>
        <v>160.85</v>
      </c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>
      <c r="A162" s="15">
        <v>67</v>
      </c>
      <c r="B162" s="15"/>
      <c r="C162" s="63" t="s">
        <v>168</v>
      </c>
      <c r="D162" s="15"/>
      <c r="E162" s="51">
        <v>3</v>
      </c>
      <c r="F162" s="51" t="s">
        <v>89</v>
      </c>
      <c r="G162" s="50">
        <v>65</v>
      </c>
      <c r="H162" s="64">
        <f t="shared" si="6"/>
        <v>195</v>
      </c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>
      <c r="A163" s="15">
        <v>68</v>
      </c>
      <c r="B163" s="15"/>
      <c r="C163" s="63" t="s">
        <v>124</v>
      </c>
      <c r="D163" s="15"/>
      <c r="E163" s="51">
        <v>10</v>
      </c>
      <c r="F163" s="51" t="s">
        <v>89</v>
      </c>
      <c r="G163" s="50">
        <v>1000</v>
      </c>
      <c r="H163" s="64">
        <f t="shared" si="6"/>
        <v>10000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>
      <c r="A164" s="15">
        <v>69</v>
      </c>
      <c r="B164" s="15"/>
      <c r="C164" s="63" t="s">
        <v>125</v>
      </c>
      <c r="D164" s="15"/>
      <c r="E164" s="51">
        <v>11</v>
      </c>
      <c r="F164" s="51" t="s">
        <v>89</v>
      </c>
      <c r="G164" s="50">
        <v>500</v>
      </c>
      <c r="H164" s="64">
        <f t="shared" si="6"/>
        <v>5500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>
      <c r="A165" s="15">
        <v>70</v>
      </c>
      <c r="B165" s="15"/>
      <c r="C165" s="63" t="s">
        <v>115</v>
      </c>
      <c r="D165" s="15"/>
      <c r="E165" s="51">
        <v>6</v>
      </c>
      <c r="F165" s="51" t="s">
        <v>350</v>
      </c>
      <c r="G165" s="50">
        <v>300</v>
      </c>
      <c r="H165" s="64">
        <f t="shared" si="6"/>
        <v>1800</v>
      </c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>
      <c r="A166" s="15">
        <v>71</v>
      </c>
      <c r="B166" s="15"/>
      <c r="C166" s="63" t="s">
        <v>119</v>
      </c>
      <c r="D166" s="15"/>
      <c r="E166" s="51">
        <v>80</v>
      </c>
      <c r="F166" s="51" t="s">
        <v>118</v>
      </c>
      <c r="G166" s="50">
        <v>150</v>
      </c>
      <c r="H166" s="64">
        <f t="shared" si="6"/>
        <v>12000</v>
      </c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>
      <c r="A167" s="15">
        <v>72</v>
      </c>
      <c r="B167" s="15"/>
      <c r="C167" s="63" t="s">
        <v>192</v>
      </c>
      <c r="D167" s="15"/>
      <c r="E167" s="51">
        <v>80</v>
      </c>
      <c r="F167" s="51" t="s">
        <v>118</v>
      </c>
      <c r="G167" s="50">
        <v>120</v>
      </c>
      <c r="H167" s="64">
        <f t="shared" si="6"/>
        <v>9600</v>
      </c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>
      <c r="A168" s="15">
        <v>73</v>
      </c>
      <c r="B168" s="15"/>
      <c r="C168" s="63" t="s">
        <v>121</v>
      </c>
      <c r="D168" s="15"/>
      <c r="E168" s="51">
        <v>80</v>
      </c>
      <c r="F168" s="51" t="s">
        <v>118</v>
      </c>
      <c r="G168" s="50">
        <v>180</v>
      </c>
      <c r="H168" s="64">
        <f t="shared" si="6"/>
        <v>14400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>
      <c r="A169" s="15">
        <v>74</v>
      </c>
      <c r="B169" s="15"/>
      <c r="C169" s="63" t="s">
        <v>193</v>
      </c>
      <c r="D169" s="15"/>
      <c r="E169" s="51">
        <v>80</v>
      </c>
      <c r="F169" s="51" t="s">
        <v>118</v>
      </c>
      <c r="G169" s="50">
        <v>120</v>
      </c>
      <c r="H169" s="64">
        <f t="shared" si="6"/>
        <v>9600</v>
      </c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>
      <c r="A170" s="15">
        <v>75</v>
      </c>
      <c r="B170" s="15"/>
      <c r="C170" s="63" t="s">
        <v>122</v>
      </c>
      <c r="D170" s="15"/>
      <c r="E170" s="51">
        <v>80</v>
      </c>
      <c r="F170" s="51" t="s">
        <v>118</v>
      </c>
      <c r="G170" s="50">
        <v>180</v>
      </c>
      <c r="H170" s="64">
        <f t="shared" si="6"/>
        <v>14400</v>
      </c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>
      <c r="A171" s="15">
        <v>76</v>
      </c>
      <c r="B171" s="15"/>
      <c r="C171" s="63" t="s">
        <v>117</v>
      </c>
      <c r="D171" s="15"/>
      <c r="E171" s="51">
        <v>85</v>
      </c>
      <c r="F171" s="51" t="s">
        <v>118</v>
      </c>
      <c r="G171" s="50">
        <v>2900</v>
      </c>
      <c r="H171" s="64">
        <f t="shared" si="6"/>
        <v>246500</v>
      </c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>
      <c r="A172" s="15">
        <v>77</v>
      </c>
      <c r="B172" s="15"/>
      <c r="C172" s="63" t="s">
        <v>351</v>
      </c>
      <c r="D172" s="15"/>
      <c r="E172" s="51">
        <v>70</v>
      </c>
      <c r="F172" s="51" t="s">
        <v>89</v>
      </c>
      <c r="G172" s="50">
        <v>500</v>
      </c>
      <c r="H172" s="64">
        <f t="shared" si="6"/>
        <v>35000</v>
      </c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>
      <c r="A173" s="15">
        <v>78</v>
      </c>
      <c r="B173" s="15"/>
      <c r="C173" s="63" t="s">
        <v>352</v>
      </c>
      <c r="D173" s="15"/>
      <c r="E173" s="51">
        <v>25</v>
      </c>
      <c r="F173" s="51" t="s">
        <v>89</v>
      </c>
      <c r="G173" s="50">
        <v>550</v>
      </c>
      <c r="H173" s="64">
        <f t="shared" si="6"/>
        <v>13750</v>
      </c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A174" s="15">
        <v>79</v>
      </c>
      <c r="B174" s="15"/>
      <c r="C174" s="63" t="s">
        <v>296</v>
      </c>
      <c r="D174" s="15"/>
      <c r="E174" s="51">
        <v>10</v>
      </c>
      <c r="F174" s="51" t="s">
        <v>89</v>
      </c>
      <c r="G174" s="50">
        <v>2500</v>
      </c>
      <c r="H174" s="64">
        <f t="shared" si="6"/>
        <v>25000</v>
      </c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ht="30">
      <c r="A175" s="15">
        <v>81</v>
      </c>
      <c r="B175" s="15"/>
      <c r="C175" s="63" t="s">
        <v>353</v>
      </c>
      <c r="D175" s="15"/>
      <c r="E175" s="51">
        <v>80</v>
      </c>
      <c r="F175" s="51" t="s">
        <v>89</v>
      </c>
      <c r="G175" s="50">
        <v>1200</v>
      </c>
      <c r="H175" s="64">
        <f t="shared" si="6"/>
        <v>96000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>
      <c r="A176" s="15">
        <v>1205</v>
      </c>
      <c r="B176" s="15"/>
      <c r="C176" s="63" t="s">
        <v>110</v>
      </c>
      <c r="D176" s="15"/>
      <c r="E176" s="51">
        <v>7</v>
      </c>
      <c r="F176" s="51" t="s">
        <v>89</v>
      </c>
      <c r="G176" s="50">
        <v>3500</v>
      </c>
      <c r="H176" s="64">
        <f t="shared" si="6"/>
        <v>24500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ht="15.75">
      <c r="A177" s="15">
        <v>83</v>
      </c>
      <c r="B177" s="58" t="s">
        <v>347</v>
      </c>
      <c r="C177" s="59" t="s">
        <v>28</v>
      </c>
      <c r="D177" s="58" t="s">
        <v>348</v>
      </c>
      <c r="E177" s="60"/>
      <c r="F177" s="60"/>
      <c r="G177" s="61"/>
      <c r="H177" s="62">
        <f>+SUM(H178:H202)</f>
        <v>1050000</v>
      </c>
      <c r="I177" s="58" t="s">
        <v>19</v>
      </c>
      <c r="J177" s="58"/>
      <c r="K177" s="58"/>
      <c r="L177" s="58"/>
      <c r="M177" s="58">
        <v>1</v>
      </c>
      <c r="N177" s="58"/>
      <c r="O177" s="58"/>
      <c r="P177" s="58"/>
      <c r="Q177" s="58">
        <v>1</v>
      </c>
      <c r="R177" s="58"/>
      <c r="S177" s="58"/>
      <c r="T177" s="58"/>
      <c r="U177" s="58"/>
    </row>
    <row r="178" spans="1:21">
      <c r="A178" s="15">
        <v>84</v>
      </c>
      <c r="B178" s="15"/>
      <c r="C178" s="63" t="s">
        <v>134</v>
      </c>
      <c r="D178" s="15"/>
      <c r="E178" s="51">
        <v>24</v>
      </c>
      <c r="F178" s="51" t="s">
        <v>89</v>
      </c>
      <c r="G178" s="50">
        <v>100</v>
      </c>
      <c r="H178" s="64">
        <f>+E178*G178</f>
        <v>2400</v>
      </c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>
      <c r="A179" s="15">
        <v>85</v>
      </c>
      <c r="B179" s="15"/>
      <c r="C179" s="63" t="s">
        <v>161</v>
      </c>
      <c r="D179" s="15"/>
      <c r="E179" s="51">
        <v>260</v>
      </c>
      <c r="F179" s="51" t="s">
        <v>89</v>
      </c>
      <c r="G179" s="50">
        <v>150</v>
      </c>
      <c r="H179" s="64">
        <f t="shared" ref="H179:H202" si="7">+E179*G179</f>
        <v>39000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>
      <c r="A180" s="15">
        <v>86</v>
      </c>
      <c r="B180" s="15"/>
      <c r="C180" s="63" t="s">
        <v>141</v>
      </c>
      <c r="D180" s="15"/>
      <c r="E180" s="51">
        <v>400</v>
      </c>
      <c r="F180" s="51" t="s">
        <v>89</v>
      </c>
      <c r="G180" s="50">
        <v>950</v>
      </c>
      <c r="H180" s="64">
        <f t="shared" si="7"/>
        <v>380000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>
      <c r="A181" s="15">
        <v>87</v>
      </c>
      <c r="B181" s="15"/>
      <c r="C181" s="63" t="s">
        <v>175</v>
      </c>
      <c r="D181" s="15"/>
      <c r="E181" s="51">
        <v>16</v>
      </c>
      <c r="F181" s="51" t="s">
        <v>89</v>
      </c>
      <c r="G181" s="50">
        <v>50</v>
      </c>
      <c r="H181" s="64">
        <f t="shared" si="7"/>
        <v>800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>
      <c r="A182" s="15">
        <v>88</v>
      </c>
      <c r="B182" s="15"/>
      <c r="C182" s="63" t="s">
        <v>82</v>
      </c>
      <c r="D182" s="15"/>
      <c r="E182" s="51">
        <v>22</v>
      </c>
      <c r="F182" s="51" t="s">
        <v>143</v>
      </c>
      <c r="G182" s="50">
        <v>380</v>
      </c>
      <c r="H182" s="64">
        <f t="shared" si="7"/>
        <v>8360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>
      <c r="A183" s="15">
        <v>89</v>
      </c>
      <c r="B183" s="15"/>
      <c r="C183" s="63" t="s">
        <v>116</v>
      </c>
      <c r="D183" s="15"/>
      <c r="E183" s="51">
        <v>40</v>
      </c>
      <c r="F183" s="51" t="s">
        <v>139</v>
      </c>
      <c r="G183" s="50">
        <v>85</v>
      </c>
      <c r="H183" s="64">
        <f t="shared" si="7"/>
        <v>3400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>
      <c r="A184" s="15">
        <v>90</v>
      </c>
      <c r="B184" s="15"/>
      <c r="C184" s="63" t="s">
        <v>320</v>
      </c>
      <c r="D184" s="15"/>
      <c r="E184" s="51">
        <v>100</v>
      </c>
      <c r="F184" s="51" t="s">
        <v>139</v>
      </c>
      <c r="G184" s="50">
        <v>35</v>
      </c>
      <c r="H184" s="64">
        <f t="shared" si="7"/>
        <v>3500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>
      <c r="A185" s="15">
        <v>91</v>
      </c>
      <c r="B185" s="15"/>
      <c r="C185" s="63" t="s">
        <v>94</v>
      </c>
      <c r="D185" s="15"/>
      <c r="E185" s="51">
        <v>18</v>
      </c>
      <c r="F185" s="51" t="s">
        <v>139</v>
      </c>
      <c r="G185" s="50">
        <v>170</v>
      </c>
      <c r="H185" s="64">
        <f t="shared" si="7"/>
        <v>3060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>
      <c r="A186" s="15">
        <v>92</v>
      </c>
      <c r="B186" s="15"/>
      <c r="C186" s="63" t="s">
        <v>145</v>
      </c>
      <c r="D186" s="15"/>
      <c r="E186" s="51">
        <v>8</v>
      </c>
      <c r="F186" s="51" t="s">
        <v>89</v>
      </c>
      <c r="G186" s="50">
        <v>100</v>
      </c>
      <c r="H186" s="64">
        <f t="shared" si="7"/>
        <v>800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>
      <c r="A187" s="15">
        <v>93</v>
      </c>
      <c r="B187" s="15"/>
      <c r="C187" s="63" t="s">
        <v>106</v>
      </c>
      <c r="D187" s="15"/>
      <c r="E187" s="51">
        <v>4</v>
      </c>
      <c r="F187" s="51" t="s">
        <v>89</v>
      </c>
      <c r="G187" s="50">
        <v>120</v>
      </c>
      <c r="H187" s="64">
        <f t="shared" si="7"/>
        <v>480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>
      <c r="A188" s="15">
        <v>94</v>
      </c>
      <c r="B188" s="15"/>
      <c r="C188" s="63" t="s">
        <v>93</v>
      </c>
      <c r="D188" s="15"/>
      <c r="E188" s="51">
        <v>70</v>
      </c>
      <c r="F188" s="51" t="s">
        <v>89</v>
      </c>
      <c r="G188" s="50">
        <v>250</v>
      </c>
      <c r="H188" s="64">
        <f t="shared" si="7"/>
        <v>17500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>
      <c r="A189" s="15">
        <v>95</v>
      </c>
      <c r="B189" s="15"/>
      <c r="C189" s="63" t="s">
        <v>174</v>
      </c>
      <c r="D189" s="15"/>
      <c r="E189" s="51">
        <v>20</v>
      </c>
      <c r="F189" s="51" t="s">
        <v>136</v>
      </c>
      <c r="G189" s="50">
        <v>70</v>
      </c>
      <c r="H189" s="64">
        <f t="shared" si="7"/>
        <v>1400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>
      <c r="A190" s="15">
        <v>96</v>
      </c>
      <c r="B190" s="15"/>
      <c r="C190" s="63" t="s">
        <v>184</v>
      </c>
      <c r="D190" s="15"/>
      <c r="E190" s="51">
        <v>16</v>
      </c>
      <c r="F190" s="51" t="s">
        <v>143</v>
      </c>
      <c r="G190" s="50">
        <v>450</v>
      </c>
      <c r="H190" s="64">
        <f t="shared" si="7"/>
        <v>7200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>
      <c r="A191" s="15">
        <v>97</v>
      </c>
      <c r="B191" s="15"/>
      <c r="C191" s="63" t="s">
        <v>96</v>
      </c>
      <c r="D191" s="15"/>
      <c r="E191" s="51">
        <v>200</v>
      </c>
      <c r="F191" s="51" t="s">
        <v>89</v>
      </c>
      <c r="G191" s="50">
        <v>80</v>
      </c>
      <c r="H191" s="64">
        <f t="shared" si="7"/>
        <v>16000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>
      <c r="A192" s="15">
        <v>98</v>
      </c>
      <c r="B192" s="15"/>
      <c r="C192" s="63" t="s">
        <v>253</v>
      </c>
      <c r="D192" s="15"/>
      <c r="E192" s="51">
        <v>20</v>
      </c>
      <c r="F192" s="51" t="s">
        <v>89</v>
      </c>
      <c r="G192" s="50">
        <v>1000</v>
      </c>
      <c r="H192" s="64">
        <f t="shared" si="7"/>
        <v>20000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>
      <c r="A193" s="15">
        <v>99</v>
      </c>
      <c r="B193" s="15"/>
      <c r="C193" s="63" t="s">
        <v>249</v>
      </c>
      <c r="D193" s="15"/>
      <c r="E193" s="51">
        <v>20</v>
      </c>
      <c r="F193" s="51" t="s">
        <v>89</v>
      </c>
      <c r="G193" s="50">
        <v>500</v>
      </c>
      <c r="H193" s="64">
        <f t="shared" si="7"/>
        <v>10000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>
      <c r="A194" s="15">
        <v>100</v>
      </c>
      <c r="B194" s="15"/>
      <c r="C194" s="63" t="s">
        <v>115</v>
      </c>
      <c r="D194" s="15"/>
      <c r="E194" s="51">
        <v>36</v>
      </c>
      <c r="F194" s="51" t="s">
        <v>350</v>
      </c>
      <c r="G194" s="50">
        <v>300</v>
      </c>
      <c r="H194" s="64">
        <f t="shared" si="7"/>
        <v>10800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>
      <c r="A195" s="15">
        <v>101</v>
      </c>
      <c r="B195" s="15"/>
      <c r="C195" s="63" t="s">
        <v>99</v>
      </c>
      <c r="D195" s="15"/>
      <c r="E195" s="51">
        <v>10</v>
      </c>
      <c r="F195" s="51" t="s">
        <v>100</v>
      </c>
      <c r="G195" s="50">
        <v>3500</v>
      </c>
      <c r="H195" s="64">
        <f t="shared" si="7"/>
        <v>35000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>
      <c r="A196" s="15">
        <v>102</v>
      </c>
      <c r="B196" s="15"/>
      <c r="C196" s="63" t="s">
        <v>119</v>
      </c>
      <c r="D196" s="15"/>
      <c r="E196" s="51">
        <v>400</v>
      </c>
      <c r="F196" s="51" t="s">
        <v>118</v>
      </c>
      <c r="G196" s="50">
        <v>150</v>
      </c>
      <c r="H196" s="64">
        <f t="shared" si="7"/>
        <v>60000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>
      <c r="A197" s="15">
        <v>103</v>
      </c>
      <c r="B197" s="15"/>
      <c r="C197" s="63" t="s">
        <v>192</v>
      </c>
      <c r="D197" s="15"/>
      <c r="E197" s="51">
        <v>400</v>
      </c>
      <c r="F197" s="51" t="s">
        <v>118</v>
      </c>
      <c r="G197" s="50">
        <v>120</v>
      </c>
      <c r="H197" s="64">
        <f t="shared" si="7"/>
        <v>48000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>
      <c r="A198" s="15">
        <v>104</v>
      </c>
      <c r="B198" s="15"/>
      <c r="C198" s="63" t="s">
        <v>121</v>
      </c>
      <c r="D198" s="15"/>
      <c r="E198" s="51">
        <v>400</v>
      </c>
      <c r="F198" s="51" t="s">
        <v>118</v>
      </c>
      <c r="G198" s="50">
        <v>180</v>
      </c>
      <c r="H198" s="64">
        <f t="shared" si="7"/>
        <v>72000</v>
      </c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>
      <c r="A199" s="15">
        <v>105</v>
      </c>
      <c r="B199" s="15"/>
      <c r="C199" s="63" t="s">
        <v>193</v>
      </c>
      <c r="D199" s="15"/>
      <c r="E199" s="51">
        <v>400</v>
      </c>
      <c r="F199" s="51" t="s">
        <v>118</v>
      </c>
      <c r="G199" s="50">
        <v>120</v>
      </c>
      <c r="H199" s="64">
        <f t="shared" si="7"/>
        <v>48000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>
      <c r="A200" s="15">
        <v>106</v>
      </c>
      <c r="B200" s="15"/>
      <c r="C200" s="63" t="s">
        <v>355</v>
      </c>
      <c r="D200" s="15"/>
      <c r="E200" s="51">
        <v>400</v>
      </c>
      <c r="F200" s="51" t="s">
        <v>89</v>
      </c>
      <c r="G200" s="50">
        <v>500</v>
      </c>
      <c r="H200" s="64">
        <f t="shared" si="7"/>
        <v>200000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>
      <c r="A201" s="15">
        <v>107</v>
      </c>
      <c r="B201" s="15"/>
      <c r="C201" s="63" t="s">
        <v>110</v>
      </c>
      <c r="D201" s="15"/>
      <c r="E201" s="51">
        <v>14</v>
      </c>
      <c r="F201" s="51" t="s">
        <v>89</v>
      </c>
      <c r="G201" s="50">
        <v>3500</v>
      </c>
      <c r="H201" s="64">
        <f t="shared" si="7"/>
        <v>49000</v>
      </c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>
      <c r="A202" s="15">
        <v>108</v>
      </c>
      <c r="B202" s="15"/>
      <c r="C202" s="63" t="s">
        <v>111</v>
      </c>
      <c r="D202" s="15"/>
      <c r="E202" s="51">
        <v>14</v>
      </c>
      <c r="F202" s="51" t="s">
        <v>89</v>
      </c>
      <c r="G202" s="50">
        <v>950</v>
      </c>
      <c r="H202" s="64">
        <f t="shared" si="7"/>
        <v>13300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ht="31.5">
      <c r="A203" s="15">
        <v>109</v>
      </c>
      <c r="B203" s="58" t="s">
        <v>347</v>
      </c>
      <c r="C203" s="59" t="s">
        <v>364</v>
      </c>
      <c r="D203" s="58" t="s">
        <v>348</v>
      </c>
      <c r="E203" s="60"/>
      <c r="F203" s="60"/>
      <c r="G203" s="61"/>
      <c r="H203" s="62">
        <f>SUM(H204:H225)</f>
        <v>2348840</v>
      </c>
      <c r="I203" s="58" t="s">
        <v>19</v>
      </c>
      <c r="J203" s="58"/>
      <c r="K203" s="58">
        <v>1</v>
      </c>
      <c r="L203" s="58"/>
      <c r="M203" s="58"/>
      <c r="N203" s="58">
        <v>1</v>
      </c>
      <c r="O203" s="58"/>
      <c r="P203" s="58"/>
      <c r="Q203" s="58">
        <v>1</v>
      </c>
      <c r="R203" s="58"/>
      <c r="S203" s="58"/>
      <c r="T203" s="58">
        <v>1</v>
      </c>
      <c r="U203" s="58"/>
    </row>
    <row r="204" spans="1:21">
      <c r="A204" s="15">
        <v>110</v>
      </c>
      <c r="B204" s="15"/>
      <c r="C204" s="63" t="s">
        <v>91</v>
      </c>
      <c r="D204" s="15"/>
      <c r="E204" s="51">
        <v>244</v>
      </c>
      <c r="F204" s="51" t="s">
        <v>89</v>
      </c>
      <c r="G204" s="50">
        <v>10</v>
      </c>
      <c r="H204" s="64">
        <f>+E204*G204</f>
        <v>2440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>
      <c r="A205" s="15">
        <v>111</v>
      </c>
      <c r="B205" s="15"/>
      <c r="C205" s="63" t="s">
        <v>92</v>
      </c>
      <c r="D205" s="15"/>
      <c r="E205" s="51">
        <v>240</v>
      </c>
      <c r="F205" s="51" t="s">
        <v>89</v>
      </c>
      <c r="G205" s="50">
        <v>35</v>
      </c>
      <c r="H205" s="64">
        <f t="shared" ref="H205:H225" si="8">+E205*G205</f>
        <v>8400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>
      <c r="A206" s="15">
        <v>112</v>
      </c>
      <c r="B206" s="15"/>
      <c r="C206" s="63" t="s">
        <v>96</v>
      </c>
      <c r="D206" s="15"/>
      <c r="E206" s="51">
        <v>140</v>
      </c>
      <c r="F206" s="51" t="s">
        <v>89</v>
      </c>
      <c r="G206" s="50">
        <v>35</v>
      </c>
      <c r="H206" s="64">
        <f t="shared" si="8"/>
        <v>4900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>
      <c r="A207" s="15">
        <v>113</v>
      </c>
      <c r="B207" s="15"/>
      <c r="C207" s="63" t="s">
        <v>142</v>
      </c>
      <c r="D207" s="15"/>
      <c r="E207" s="51">
        <v>100</v>
      </c>
      <c r="F207" s="51" t="s">
        <v>143</v>
      </c>
      <c r="G207" s="50">
        <v>350</v>
      </c>
      <c r="H207" s="64">
        <f t="shared" si="8"/>
        <v>35000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>
      <c r="A208" s="15">
        <v>114</v>
      </c>
      <c r="B208" s="15"/>
      <c r="C208" s="63" t="s">
        <v>144</v>
      </c>
      <c r="D208" s="15"/>
      <c r="E208" s="51">
        <v>100</v>
      </c>
      <c r="F208" s="51" t="s">
        <v>143</v>
      </c>
      <c r="G208" s="50">
        <v>380</v>
      </c>
      <c r="H208" s="64">
        <f t="shared" si="8"/>
        <v>38000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>
      <c r="A209" s="15">
        <v>115</v>
      </c>
      <c r="B209" s="15"/>
      <c r="C209" s="63" t="s">
        <v>99</v>
      </c>
      <c r="D209" s="15"/>
      <c r="E209" s="51">
        <v>128</v>
      </c>
      <c r="F209" s="51" t="s">
        <v>100</v>
      </c>
      <c r="G209" s="50">
        <v>3500</v>
      </c>
      <c r="H209" s="64">
        <f t="shared" si="8"/>
        <v>448000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>
      <c r="A210" s="15">
        <v>116</v>
      </c>
      <c r="B210" s="15"/>
      <c r="C210" s="63" t="s">
        <v>145</v>
      </c>
      <c r="D210" s="15"/>
      <c r="E210" s="51">
        <v>80</v>
      </c>
      <c r="F210" s="51" t="s">
        <v>89</v>
      </c>
      <c r="G210" s="50">
        <v>90</v>
      </c>
      <c r="H210" s="64">
        <f t="shared" si="8"/>
        <v>7200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>
      <c r="A211" s="15">
        <v>117</v>
      </c>
      <c r="B211" s="15"/>
      <c r="C211" s="63" t="s">
        <v>146</v>
      </c>
      <c r="D211" s="15"/>
      <c r="E211" s="51">
        <v>80</v>
      </c>
      <c r="F211" s="51" t="s">
        <v>89</v>
      </c>
      <c r="G211" s="50">
        <v>50</v>
      </c>
      <c r="H211" s="64">
        <f t="shared" si="8"/>
        <v>4000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>
      <c r="A212" s="15">
        <v>118</v>
      </c>
      <c r="B212" s="15"/>
      <c r="C212" s="63" t="s">
        <v>88</v>
      </c>
      <c r="D212" s="15"/>
      <c r="E212" s="51">
        <v>240</v>
      </c>
      <c r="F212" s="51" t="s">
        <v>89</v>
      </c>
      <c r="G212" s="50">
        <v>250</v>
      </c>
      <c r="H212" s="64">
        <f t="shared" si="8"/>
        <v>60000</v>
      </c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>
      <c r="A213" s="15">
        <v>119</v>
      </c>
      <c r="B213" s="15"/>
      <c r="C213" s="63" t="s">
        <v>147</v>
      </c>
      <c r="D213" s="15"/>
      <c r="E213" s="51">
        <v>80</v>
      </c>
      <c r="F213" s="51" t="s">
        <v>89</v>
      </c>
      <c r="G213" s="50">
        <v>560</v>
      </c>
      <c r="H213" s="64">
        <f t="shared" si="8"/>
        <v>44800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>
      <c r="A214" s="15">
        <v>120</v>
      </c>
      <c r="B214" s="15"/>
      <c r="C214" s="63" t="s">
        <v>148</v>
      </c>
      <c r="D214" s="15"/>
      <c r="E214" s="51">
        <v>60</v>
      </c>
      <c r="F214" s="51" t="s">
        <v>89</v>
      </c>
      <c r="G214" s="50">
        <v>4645</v>
      </c>
      <c r="H214" s="64">
        <f t="shared" si="8"/>
        <v>278700</v>
      </c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>
      <c r="A215" s="15">
        <v>121</v>
      </c>
      <c r="B215" s="15"/>
      <c r="C215" s="63" t="s">
        <v>115</v>
      </c>
      <c r="D215" s="15"/>
      <c r="E215" s="51">
        <v>40</v>
      </c>
      <c r="F215" s="51" t="s">
        <v>149</v>
      </c>
      <c r="G215" s="50">
        <v>500</v>
      </c>
      <c r="H215" s="64">
        <f t="shared" si="8"/>
        <v>20000</v>
      </c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>
      <c r="A216" s="15">
        <v>122</v>
      </c>
      <c r="B216" s="15"/>
      <c r="C216" s="63" t="s">
        <v>119</v>
      </c>
      <c r="D216" s="15"/>
      <c r="E216" s="51">
        <v>240</v>
      </c>
      <c r="F216" s="51" t="s">
        <v>118</v>
      </c>
      <c r="G216" s="50">
        <v>150</v>
      </c>
      <c r="H216" s="64">
        <f t="shared" si="8"/>
        <v>36000</v>
      </c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>
      <c r="A217" s="15">
        <v>123</v>
      </c>
      <c r="B217" s="15"/>
      <c r="C217" s="63" t="s">
        <v>120</v>
      </c>
      <c r="D217" s="15"/>
      <c r="E217" s="51">
        <v>240</v>
      </c>
      <c r="F217" s="51" t="s">
        <v>118</v>
      </c>
      <c r="G217" s="50">
        <v>120</v>
      </c>
      <c r="H217" s="64">
        <f t="shared" si="8"/>
        <v>28800</v>
      </c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>
      <c r="A218" s="15">
        <v>124</v>
      </c>
      <c r="B218" s="15"/>
      <c r="C218" s="63" t="s">
        <v>121</v>
      </c>
      <c r="D218" s="15"/>
      <c r="E218" s="51">
        <v>240</v>
      </c>
      <c r="F218" s="51" t="s">
        <v>118</v>
      </c>
      <c r="G218" s="50">
        <v>180</v>
      </c>
      <c r="H218" s="64">
        <f t="shared" si="8"/>
        <v>43200</v>
      </c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>
      <c r="A219" s="15">
        <v>125</v>
      </c>
      <c r="B219" s="15"/>
      <c r="C219" s="63" t="s">
        <v>150</v>
      </c>
      <c r="D219" s="15"/>
      <c r="E219" s="51">
        <v>196</v>
      </c>
      <c r="F219" s="51" t="s">
        <v>89</v>
      </c>
      <c r="G219" s="50">
        <v>2000</v>
      </c>
      <c r="H219" s="64">
        <f t="shared" si="8"/>
        <v>392000</v>
      </c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>
      <c r="A220" s="15">
        <v>126</v>
      </c>
      <c r="B220" s="15"/>
      <c r="C220" s="63" t="s">
        <v>195</v>
      </c>
      <c r="D220" s="15"/>
      <c r="E220" s="51">
        <v>280</v>
      </c>
      <c r="F220" s="51" t="s">
        <v>89</v>
      </c>
      <c r="G220" s="50">
        <v>2000</v>
      </c>
      <c r="H220" s="64">
        <f t="shared" si="8"/>
        <v>560000</v>
      </c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>
      <c r="A221" s="15">
        <v>127</v>
      </c>
      <c r="B221" s="15"/>
      <c r="C221" s="63" t="s">
        <v>151</v>
      </c>
      <c r="D221" s="15"/>
      <c r="E221" s="51">
        <v>200</v>
      </c>
      <c r="F221" s="51" t="s">
        <v>89</v>
      </c>
      <c r="G221" s="50">
        <v>600</v>
      </c>
      <c r="H221" s="64">
        <f t="shared" si="8"/>
        <v>120000</v>
      </c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>
      <c r="A222" s="15">
        <v>128</v>
      </c>
      <c r="B222" s="15"/>
      <c r="C222" s="63" t="s">
        <v>152</v>
      </c>
      <c r="D222" s="15"/>
      <c r="E222" s="51">
        <v>100</v>
      </c>
      <c r="F222" s="51" t="s">
        <v>89</v>
      </c>
      <c r="G222" s="50">
        <v>1000</v>
      </c>
      <c r="H222" s="64">
        <f t="shared" si="8"/>
        <v>100000</v>
      </c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>
      <c r="A223" s="15">
        <v>129</v>
      </c>
      <c r="B223" s="15"/>
      <c r="C223" s="63" t="s">
        <v>250</v>
      </c>
      <c r="D223" s="15"/>
      <c r="E223" s="51">
        <v>100</v>
      </c>
      <c r="F223" s="51" t="s">
        <v>89</v>
      </c>
      <c r="G223" s="50">
        <v>1000</v>
      </c>
      <c r="H223" s="64">
        <f t="shared" si="8"/>
        <v>100000</v>
      </c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>
      <c r="A224" s="15">
        <v>130</v>
      </c>
      <c r="B224" s="15"/>
      <c r="C224" s="63" t="s">
        <v>85</v>
      </c>
      <c r="D224" s="15"/>
      <c r="E224" s="51">
        <v>200</v>
      </c>
      <c r="F224" s="51" t="s">
        <v>136</v>
      </c>
      <c r="G224" s="50">
        <v>55</v>
      </c>
      <c r="H224" s="64">
        <f t="shared" si="8"/>
        <v>11000</v>
      </c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>
      <c r="A225" s="15">
        <v>131</v>
      </c>
      <c r="B225" s="15"/>
      <c r="C225" s="63" t="s">
        <v>127</v>
      </c>
      <c r="D225" s="15"/>
      <c r="E225" s="51">
        <v>80</v>
      </c>
      <c r="F225" s="51" t="s">
        <v>89</v>
      </c>
      <c r="G225" s="50">
        <v>80</v>
      </c>
      <c r="H225" s="64">
        <f t="shared" si="8"/>
        <v>6400</v>
      </c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ht="31.5">
      <c r="A226" s="15">
        <v>132</v>
      </c>
      <c r="B226" s="58" t="s">
        <v>347</v>
      </c>
      <c r="C226" s="59" t="s">
        <v>27</v>
      </c>
      <c r="D226" s="58" t="s">
        <v>348</v>
      </c>
      <c r="E226" s="60"/>
      <c r="F226" s="60"/>
      <c r="G226" s="61"/>
      <c r="H226" s="62">
        <f>+SUM(H227:H256)</f>
        <v>1212800</v>
      </c>
      <c r="I226" s="58" t="s">
        <v>19</v>
      </c>
      <c r="J226" s="58"/>
      <c r="K226" s="58"/>
      <c r="L226" s="58"/>
      <c r="M226" s="58">
        <v>1</v>
      </c>
      <c r="N226" s="58"/>
      <c r="O226" s="58"/>
      <c r="P226" s="58"/>
      <c r="Q226" s="58"/>
      <c r="R226" s="58">
        <v>1</v>
      </c>
      <c r="S226" s="58"/>
      <c r="T226" s="58"/>
      <c r="U226" s="58"/>
    </row>
    <row r="227" spans="1:21">
      <c r="A227" s="15">
        <v>133</v>
      </c>
      <c r="B227" s="15"/>
      <c r="C227" s="63" t="s">
        <v>126</v>
      </c>
      <c r="D227" s="15"/>
      <c r="E227" s="51">
        <v>44</v>
      </c>
      <c r="F227" s="51" t="s">
        <v>143</v>
      </c>
      <c r="G227" s="50">
        <v>380</v>
      </c>
      <c r="H227" s="64">
        <f>+E227*G227</f>
        <v>16720</v>
      </c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>
      <c r="A228" s="15">
        <v>134</v>
      </c>
      <c r="B228" s="15"/>
      <c r="C228" s="63" t="s">
        <v>91</v>
      </c>
      <c r="D228" s="15"/>
      <c r="E228" s="51">
        <v>90</v>
      </c>
      <c r="F228" s="51" t="s">
        <v>89</v>
      </c>
      <c r="G228" s="50">
        <v>41</v>
      </c>
      <c r="H228" s="64">
        <f t="shared" ref="H228:H256" si="9">+E228*G228</f>
        <v>3690</v>
      </c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>
      <c r="A229" s="15">
        <v>135</v>
      </c>
      <c r="B229" s="15"/>
      <c r="C229" s="63" t="s">
        <v>127</v>
      </c>
      <c r="D229" s="15"/>
      <c r="E229" s="51">
        <v>10</v>
      </c>
      <c r="F229" s="51" t="s">
        <v>89</v>
      </c>
      <c r="G229" s="50">
        <v>60</v>
      </c>
      <c r="H229" s="64">
        <f t="shared" si="9"/>
        <v>600</v>
      </c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>
      <c r="A230" s="15">
        <v>136</v>
      </c>
      <c r="B230" s="15"/>
      <c r="C230" s="63" t="s">
        <v>85</v>
      </c>
      <c r="D230" s="15"/>
      <c r="E230" s="51">
        <v>35</v>
      </c>
      <c r="F230" s="51" t="s">
        <v>136</v>
      </c>
      <c r="G230" s="50">
        <v>70</v>
      </c>
      <c r="H230" s="64">
        <f t="shared" si="9"/>
        <v>2450</v>
      </c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>
      <c r="A231" s="15">
        <v>137</v>
      </c>
      <c r="B231" s="15"/>
      <c r="C231" s="63" t="s">
        <v>169</v>
      </c>
      <c r="D231" s="15"/>
      <c r="E231" s="51">
        <v>90</v>
      </c>
      <c r="F231" s="51" t="s">
        <v>89</v>
      </c>
      <c r="G231" s="50">
        <v>55</v>
      </c>
      <c r="H231" s="64">
        <f t="shared" si="9"/>
        <v>4950</v>
      </c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>
      <c r="A232" s="15">
        <v>138</v>
      </c>
      <c r="B232" s="15"/>
      <c r="C232" s="63" t="s">
        <v>128</v>
      </c>
      <c r="D232" s="15"/>
      <c r="E232" s="51">
        <v>10</v>
      </c>
      <c r="F232" s="51" t="s">
        <v>136</v>
      </c>
      <c r="G232" s="50">
        <v>45</v>
      </c>
      <c r="H232" s="64">
        <f t="shared" si="9"/>
        <v>450</v>
      </c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>
      <c r="A233" s="15">
        <v>139</v>
      </c>
      <c r="B233" s="15"/>
      <c r="C233" s="63" t="s">
        <v>129</v>
      </c>
      <c r="D233" s="15"/>
      <c r="E233" s="51">
        <v>90</v>
      </c>
      <c r="F233" s="51" t="s">
        <v>89</v>
      </c>
      <c r="G233" s="50">
        <v>40</v>
      </c>
      <c r="H233" s="64">
        <f t="shared" si="9"/>
        <v>3600</v>
      </c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>
      <c r="A234" s="15">
        <v>140</v>
      </c>
      <c r="B234" s="15"/>
      <c r="C234" s="63" t="s">
        <v>130</v>
      </c>
      <c r="D234" s="15"/>
      <c r="E234" s="51">
        <v>90</v>
      </c>
      <c r="F234" s="51" t="s">
        <v>89</v>
      </c>
      <c r="G234" s="50">
        <v>60</v>
      </c>
      <c r="H234" s="64">
        <f t="shared" si="9"/>
        <v>5400</v>
      </c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>
      <c r="A235" s="15">
        <v>141</v>
      </c>
      <c r="B235" s="15"/>
      <c r="C235" s="63" t="s">
        <v>131</v>
      </c>
      <c r="D235" s="15"/>
      <c r="E235" s="51">
        <v>5</v>
      </c>
      <c r="F235" s="51" t="s">
        <v>136</v>
      </c>
      <c r="G235" s="50">
        <v>200</v>
      </c>
      <c r="H235" s="64">
        <f t="shared" si="9"/>
        <v>1000</v>
      </c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>
      <c r="A236" s="15">
        <v>142</v>
      </c>
      <c r="B236" s="15"/>
      <c r="C236" s="63" t="s">
        <v>132</v>
      </c>
      <c r="D236" s="15"/>
      <c r="E236" s="51">
        <v>5</v>
      </c>
      <c r="F236" s="51" t="s">
        <v>136</v>
      </c>
      <c r="G236" s="50">
        <v>210</v>
      </c>
      <c r="H236" s="64">
        <f t="shared" si="9"/>
        <v>1050</v>
      </c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>
      <c r="A237" s="15">
        <v>143</v>
      </c>
      <c r="B237" s="15"/>
      <c r="C237" s="63" t="s">
        <v>133</v>
      </c>
      <c r="D237" s="15"/>
      <c r="E237" s="51">
        <v>100</v>
      </c>
      <c r="F237" s="51" t="s">
        <v>89</v>
      </c>
      <c r="G237" s="50">
        <v>70</v>
      </c>
      <c r="H237" s="64">
        <f t="shared" si="9"/>
        <v>7000</v>
      </c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>
      <c r="A238" s="15">
        <v>144</v>
      </c>
      <c r="B238" s="15"/>
      <c r="C238" s="63" t="s">
        <v>103</v>
      </c>
      <c r="D238" s="15"/>
      <c r="E238" s="51">
        <v>8</v>
      </c>
      <c r="F238" s="51" t="s">
        <v>89</v>
      </c>
      <c r="G238" s="50">
        <v>120</v>
      </c>
      <c r="H238" s="64">
        <f t="shared" si="9"/>
        <v>960</v>
      </c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>
      <c r="A239" s="15">
        <v>145</v>
      </c>
      <c r="B239" s="15"/>
      <c r="C239" s="63" t="s">
        <v>134</v>
      </c>
      <c r="D239" s="15"/>
      <c r="E239" s="51">
        <v>6</v>
      </c>
      <c r="F239" s="51" t="s">
        <v>89</v>
      </c>
      <c r="G239" s="50">
        <v>100</v>
      </c>
      <c r="H239" s="64">
        <f t="shared" si="9"/>
        <v>600</v>
      </c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>
      <c r="A240" s="15">
        <v>146</v>
      </c>
      <c r="B240" s="15"/>
      <c r="C240" s="63" t="s">
        <v>135</v>
      </c>
      <c r="D240" s="15"/>
      <c r="E240" s="51">
        <v>3</v>
      </c>
      <c r="F240" s="51" t="s">
        <v>136</v>
      </c>
      <c r="G240" s="50">
        <v>200</v>
      </c>
      <c r="H240" s="64">
        <f t="shared" si="9"/>
        <v>600</v>
      </c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>
      <c r="A241" s="15">
        <v>147</v>
      </c>
      <c r="B241" s="15"/>
      <c r="C241" s="63" t="s">
        <v>99</v>
      </c>
      <c r="D241" s="15"/>
      <c r="E241" s="51">
        <v>13</v>
      </c>
      <c r="F241" s="51" t="s">
        <v>100</v>
      </c>
      <c r="G241" s="50">
        <v>3500</v>
      </c>
      <c r="H241" s="64">
        <f t="shared" si="9"/>
        <v>45500</v>
      </c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>
      <c r="A242" s="15">
        <v>148</v>
      </c>
      <c r="B242" s="15"/>
      <c r="C242" s="63" t="s">
        <v>137</v>
      </c>
      <c r="D242" s="15"/>
      <c r="E242" s="51">
        <v>2</v>
      </c>
      <c r="F242" s="51" t="s">
        <v>89</v>
      </c>
      <c r="G242" s="50">
        <v>740</v>
      </c>
      <c r="H242" s="64">
        <f t="shared" si="9"/>
        <v>1480</v>
      </c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>
      <c r="A243" s="15">
        <v>149</v>
      </c>
      <c r="B243" s="15"/>
      <c r="C243" s="63" t="s">
        <v>124</v>
      </c>
      <c r="D243" s="15"/>
      <c r="E243" s="51">
        <v>47</v>
      </c>
      <c r="F243" s="51" t="s">
        <v>89</v>
      </c>
      <c r="G243" s="50">
        <v>1000</v>
      </c>
      <c r="H243" s="64">
        <f t="shared" si="9"/>
        <v>47000</v>
      </c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>
      <c r="A244" s="15">
        <v>150</v>
      </c>
      <c r="B244" s="15"/>
      <c r="C244" s="63" t="s">
        <v>125</v>
      </c>
      <c r="D244" s="15"/>
      <c r="E244" s="51">
        <v>47</v>
      </c>
      <c r="F244" s="51" t="s">
        <v>89</v>
      </c>
      <c r="G244" s="50">
        <v>1000</v>
      </c>
      <c r="H244" s="64">
        <f t="shared" si="9"/>
        <v>47000</v>
      </c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>
      <c r="A245" s="15">
        <v>151</v>
      </c>
      <c r="B245" s="15"/>
      <c r="C245" s="63" t="s">
        <v>115</v>
      </c>
      <c r="D245" s="15"/>
      <c r="E245" s="51">
        <v>30</v>
      </c>
      <c r="F245" s="51" t="s">
        <v>350</v>
      </c>
      <c r="G245" s="50">
        <v>300</v>
      </c>
      <c r="H245" s="64">
        <f t="shared" si="9"/>
        <v>9000</v>
      </c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>
      <c r="A246" s="15">
        <v>152</v>
      </c>
      <c r="B246" s="15"/>
      <c r="C246" s="63" t="s">
        <v>116</v>
      </c>
      <c r="D246" s="15"/>
      <c r="E246" s="51">
        <v>50</v>
      </c>
      <c r="F246" s="51" t="s">
        <v>139</v>
      </c>
      <c r="G246" s="50">
        <v>85</v>
      </c>
      <c r="H246" s="64">
        <f t="shared" si="9"/>
        <v>4250</v>
      </c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>
      <c r="A247" s="15">
        <v>153</v>
      </c>
      <c r="B247" s="15"/>
      <c r="C247" s="63" t="s">
        <v>119</v>
      </c>
      <c r="D247" s="15"/>
      <c r="E247" s="51">
        <v>450</v>
      </c>
      <c r="F247" s="51" t="s">
        <v>118</v>
      </c>
      <c r="G247" s="50">
        <v>150</v>
      </c>
      <c r="H247" s="64">
        <f t="shared" si="9"/>
        <v>67500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>
      <c r="A248" s="15">
        <v>154</v>
      </c>
      <c r="B248" s="15"/>
      <c r="C248" s="63" t="s">
        <v>172</v>
      </c>
      <c r="D248" s="15"/>
      <c r="E248" s="51">
        <v>450</v>
      </c>
      <c r="F248" s="51" t="s">
        <v>118</v>
      </c>
      <c r="G248" s="50">
        <v>120</v>
      </c>
      <c r="H248" s="64">
        <f t="shared" si="9"/>
        <v>54000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>
      <c r="A249" s="15">
        <v>155</v>
      </c>
      <c r="B249" s="15"/>
      <c r="C249" s="63" t="s">
        <v>121</v>
      </c>
      <c r="D249" s="15"/>
      <c r="E249" s="51">
        <v>450</v>
      </c>
      <c r="F249" s="51" t="s">
        <v>118</v>
      </c>
      <c r="G249" s="50">
        <v>180</v>
      </c>
      <c r="H249" s="64">
        <f t="shared" si="9"/>
        <v>81000</v>
      </c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>
      <c r="A250" s="15">
        <v>156</v>
      </c>
      <c r="B250" s="15"/>
      <c r="C250" s="63" t="s">
        <v>173</v>
      </c>
      <c r="D250" s="15"/>
      <c r="E250" s="51">
        <v>450</v>
      </c>
      <c r="F250" s="51" t="s">
        <v>118</v>
      </c>
      <c r="G250" s="50">
        <v>120</v>
      </c>
      <c r="H250" s="64">
        <f t="shared" si="9"/>
        <v>54000</v>
      </c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>
      <c r="A251" s="15">
        <v>157</v>
      </c>
      <c r="B251" s="15"/>
      <c r="C251" s="63" t="s">
        <v>122</v>
      </c>
      <c r="D251" s="15"/>
      <c r="E251" s="51">
        <v>450</v>
      </c>
      <c r="F251" s="51" t="s">
        <v>118</v>
      </c>
      <c r="G251" s="50">
        <v>180</v>
      </c>
      <c r="H251" s="64">
        <f t="shared" si="9"/>
        <v>81000</v>
      </c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>
      <c r="A252" s="15">
        <v>158</v>
      </c>
      <c r="B252" s="15"/>
      <c r="C252" s="63" t="s">
        <v>117</v>
      </c>
      <c r="D252" s="15"/>
      <c r="E252" s="51">
        <v>100</v>
      </c>
      <c r="F252" s="51" t="s">
        <v>118</v>
      </c>
      <c r="G252" s="50">
        <v>2900</v>
      </c>
      <c r="H252" s="64">
        <f t="shared" si="9"/>
        <v>290000</v>
      </c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>
      <c r="A253" s="15">
        <v>159</v>
      </c>
      <c r="B253" s="15"/>
      <c r="C253" s="63" t="s">
        <v>141</v>
      </c>
      <c r="D253" s="15"/>
      <c r="E253" s="51">
        <v>100</v>
      </c>
      <c r="F253" s="51" t="s">
        <v>89</v>
      </c>
      <c r="G253" s="50">
        <v>900</v>
      </c>
      <c r="H253" s="64">
        <f t="shared" si="9"/>
        <v>90000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>
      <c r="A254" s="15">
        <v>160</v>
      </c>
      <c r="B254" s="15"/>
      <c r="C254" s="63" t="s">
        <v>361</v>
      </c>
      <c r="D254" s="15"/>
      <c r="E254" s="51">
        <v>10</v>
      </c>
      <c r="F254" s="51" t="s">
        <v>89</v>
      </c>
      <c r="G254" s="50">
        <v>3000</v>
      </c>
      <c r="H254" s="64">
        <f t="shared" si="9"/>
        <v>30000</v>
      </c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>
      <c r="A255" s="15">
        <v>161</v>
      </c>
      <c r="B255" s="15"/>
      <c r="C255" s="63" t="s">
        <v>108</v>
      </c>
      <c r="D255" s="15"/>
      <c r="E255" s="51">
        <v>90</v>
      </c>
      <c r="F255" s="51" t="s">
        <v>89</v>
      </c>
      <c r="G255" s="50">
        <v>2800</v>
      </c>
      <c r="H255" s="64">
        <f t="shared" si="9"/>
        <v>252000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ht="30">
      <c r="A256" s="15">
        <v>162</v>
      </c>
      <c r="B256" s="15"/>
      <c r="C256" s="63" t="s">
        <v>109</v>
      </c>
      <c r="D256" s="15"/>
      <c r="E256" s="51">
        <v>5</v>
      </c>
      <c r="F256" s="51" t="s">
        <v>89</v>
      </c>
      <c r="G256" s="50">
        <v>2000</v>
      </c>
      <c r="H256" s="64">
        <f t="shared" si="9"/>
        <v>10000</v>
      </c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ht="31.5">
      <c r="A257" s="15">
        <v>163</v>
      </c>
      <c r="B257" s="58" t="s">
        <v>347</v>
      </c>
      <c r="C257" s="59" t="s">
        <v>22</v>
      </c>
      <c r="D257" s="58" t="s">
        <v>348</v>
      </c>
      <c r="E257" s="60"/>
      <c r="F257" s="60"/>
      <c r="G257" s="61"/>
      <c r="H257" s="62">
        <f>+SUM(H258:H278)</f>
        <v>1650000</v>
      </c>
      <c r="I257" s="58" t="s">
        <v>19</v>
      </c>
      <c r="J257" s="58"/>
      <c r="K257" s="58"/>
      <c r="L257" s="58"/>
      <c r="M257" s="58"/>
      <c r="N257" s="58">
        <v>1</v>
      </c>
      <c r="O257" s="58">
        <v>1</v>
      </c>
      <c r="P257" s="58"/>
      <c r="Q257" s="58"/>
      <c r="R257" s="58"/>
      <c r="S257" s="58"/>
      <c r="T257" s="58"/>
      <c r="U257" s="58"/>
    </row>
    <row r="258" spans="1:21">
      <c r="A258" s="15">
        <v>164</v>
      </c>
      <c r="B258" s="15"/>
      <c r="C258" s="63" t="s">
        <v>82</v>
      </c>
      <c r="D258" s="15"/>
      <c r="E258" s="51">
        <v>15</v>
      </c>
      <c r="F258" s="51" t="s">
        <v>143</v>
      </c>
      <c r="G258" s="50">
        <v>300</v>
      </c>
      <c r="H258" s="64">
        <f>+E258*G258</f>
        <v>4500</v>
      </c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>
      <c r="A259" s="15">
        <v>165</v>
      </c>
      <c r="B259" s="15"/>
      <c r="C259" s="63" t="s">
        <v>84</v>
      </c>
      <c r="D259" s="15"/>
      <c r="E259" s="51">
        <v>15</v>
      </c>
      <c r="F259" s="51" t="s">
        <v>143</v>
      </c>
      <c r="G259" s="50">
        <v>380</v>
      </c>
      <c r="H259" s="64">
        <f t="shared" ref="H259:H278" si="10">+E259*G259</f>
        <v>5700</v>
      </c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>
      <c r="A260" s="15">
        <v>166</v>
      </c>
      <c r="B260" s="15"/>
      <c r="C260" s="63" t="s">
        <v>85</v>
      </c>
      <c r="D260" s="15"/>
      <c r="E260" s="51">
        <v>25</v>
      </c>
      <c r="F260" s="51" t="s">
        <v>136</v>
      </c>
      <c r="G260" s="50">
        <v>185</v>
      </c>
      <c r="H260" s="64">
        <f t="shared" si="10"/>
        <v>4625</v>
      </c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>
      <c r="A261" s="15">
        <v>167</v>
      </c>
      <c r="B261" s="15"/>
      <c r="C261" s="63" t="s">
        <v>99</v>
      </c>
      <c r="D261" s="15"/>
      <c r="E261" s="51">
        <v>20</v>
      </c>
      <c r="F261" s="51" t="s">
        <v>100</v>
      </c>
      <c r="G261" s="50">
        <v>3500</v>
      </c>
      <c r="H261" s="64">
        <f t="shared" si="10"/>
        <v>70000</v>
      </c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>
      <c r="A262" s="15">
        <v>168</v>
      </c>
      <c r="B262" s="15"/>
      <c r="C262" s="63" t="s">
        <v>123</v>
      </c>
      <c r="D262" s="15"/>
      <c r="E262" s="51">
        <v>33</v>
      </c>
      <c r="F262" s="51" t="s">
        <v>136</v>
      </c>
      <c r="G262" s="50">
        <v>120</v>
      </c>
      <c r="H262" s="64">
        <f t="shared" si="10"/>
        <v>3960</v>
      </c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>
      <c r="A263" s="15">
        <v>169</v>
      </c>
      <c r="B263" s="15"/>
      <c r="C263" s="63" t="s">
        <v>91</v>
      </c>
      <c r="D263" s="15"/>
      <c r="E263" s="51">
        <v>10</v>
      </c>
      <c r="F263" s="51" t="s">
        <v>139</v>
      </c>
      <c r="G263" s="50">
        <v>290</v>
      </c>
      <c r="H263" s="64">
        <f t="shared" si="10"/>
        <v>2900</v>
      </c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>
      <c r="A264" s="15">
        <v>170</v>
      </c>
      <c r="B264" s="15"/>
      <c r="C264" s="63" t="s">
        <v>94</v>
      </c>
      <c r="D264" s="15"/>
      <c r="E264" s="51">
        <v>21</v>
      </c>
      <c r="F264" s="51" t="s">
        <v>139</v>
      </c>
      <c r="G264" s="50">
        <v>75</v>
      </c>
      <c r="H264" s="64">
        <f t="shared" si="10"/>
        <v>1575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>
      <c r="A265" s="15">
        <v>171</v>
      </c>
      <c r="B265" s="15"/>
      <c r="C265" s="63" t="s">
        <v>321</v>
      </c>
      <c r="D265" s="15"/>
      <c r="E265" s="51">
        <v>44</v>
      </c>
      <c r="F265" s="51" t="s">
        <v>136</v>
      </c>
      <c r="G265" s="50">
        <v>85</v>
      </c>
      <c r="H265" s="64">
        <f t="shared" si="10"/>
        <v>3740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>
      <c r="A266" s="15">
        <v>172</v>
      </c>
      <c r="B266" s="15"/>
      <c r="C266" s="63" t="s">
        <v>141</v>
      </c>
      <c r="D266" s="15"/>
      <c r="E266" s="51">
        <v>250</v>
      </c>
      <c r="F266" s="51" t="s">
        <v>89</v>
      </c>
      <c r="G266" s="50">
        <v>900</v>
      </c>
      <c r="H266" s="64">
        <f t="shared" si="10"/>
        <v>225000</v>
      </c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>
      <c r="A267" s="15">
        <v>173</v>
      </c>
      <c r="B267" s="15"/>
      <c r="C267" s="63" t="s">
        <v>295</v>
      </c>
      <c r="D267" s="15"/>
      <c r="E267" s="51">
        <v>40</v>
      </c>
      <c r="F267" s="51" t="s">
        <v>89</v>
      </c>
      <c r="G267" s="50">
        <v>50</v>
      </c>
      <c r="H267" s="64">
        <f t="shared" si="10"/>
        <v>2000</v>
      </c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>
      <c r="A268" s="15">
        <v>174</v>
      </c>
      <c r="B268" s="15"/>
      <c r="C268" s="63" t="s">
        <v>88</v>
      </c>
      <c r="D268" s="15"/>
      <c r="E268" s="51">
        <v>250</v>
      </c>
      <c r="F268" s="51" t="s">
        <v>89</v>
      </c>
      <c r="G268" s="50">
        <v>350</v>
      </c>
      <c r="H268" s="64">
        <f t="shared" si="10"/>
        <v>87500</v>
      </c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>
      <c r="A269" s="15">
        <v>175</v>
      </c>
      <c r="B269" s="15"/>
      <c r="C269" s="63" t="s">
        <v>133</v>
      </c>
      <c r="D269" s="15"/>
      <c r="E269" s="51">
        <v>350</v>
      </c>
      <c r="F269" s="51" t="s">
        <v>89</v>
      </c>
      <c r="G269" s="50">
        <v>80</v>
      </c>
      <c r="H269" s="64">
        <f t="shared" si="10"/>
        <v>28000</v>
      </c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>
      <c r="A270" s="15">
        <v>176</v>
      </c>
      <c r="B270" s="15"/>
      <c r="C270" s="63" t="s">
        <v>249</v>
      </c>
      <c r="D270" s="15"/>
      <c r="E270" s="51">
        <v>32</v>
      </c>
      <c r="F270" s="51" t="s">
        <v>89</v>
      </c>
      <c r="G270" s="50">
        <v>500</v>
      </c>
      <c r="H270" s="64">
        <f t="shared" si="10"/>
        <v>16000</v>
      </c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>
      <c r="A271" s="15">
        <v>177</v>
      </c>
      <c r="B271" s="15"/>
      <c r="C271" s="63" t="s">
        <v>253</v>
      </c>
      <c r="D271" s="15"/>
      <c r="E271" s="51">
        <v>31</v>
      </c>
      <c r="F271" s="51" t="s">
        <v>89</v>
      </c>
      <c r="G271" s="50">
        <v>1000</v>
      </c>
      <c r="H271" s="64">
        <f t="shared" si="10"/>
        <v>31000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>
      <c r="A272" s="15">
        <v>178</v>
      </c>
      <c r="B272" s="15"/>
      <c r="C272" s="63" t="s">
        <v>323</v>
      </c>
      <c r="D272" s="15"/>
      <c r="E272" s="51">
        <v>300</v>
      </c>
      <c r="F272" s="51" t="s">
        <v>89</v>
      </c>
      <c r="G272" s="50">
        <v>1400</v>
      </c>
      <c r="H272" s="64">
        <f t="shared" si="10"/>
        <v>420000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>
      <c r="A273" s="15">
        <v>179</v>
      </c>
      <c r="B273" s="15"/>
      <c r="C273" s="63" t="s">
        <v>110</v>
      </c>
      <c r="D273" s="15"/>
      <c r="E273" s="51">
        <v>35</v>
      </c>
      <c r="F273" s="51" t="s">
        <v>89</v>
      </c>
      <c r="G273" s="50">
        <v>3500</v>
      </c>
      <c r="H273" s="64">
        <f t="shared" si="10"/>
        <v>122500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>
      <c r="A274" s="15">
        <v>180</v>
      </c>
      <c r="B274" s="15"/>
      <c r="C274" s="63" t="s">
        <v>111</v>
      </c>
      <c r="D274" s="15"/>
      <c r="E274" s="51">
        <v>35</v>
      </c>
      <c r="F274" s="51" t="s">
        <v>89</v>
      </c>
      <c r="G274" s="50">
        <v>950</v>
      </c>
      <c r="H274" s="64">
        <f t="shared" si="10"/>
        <v>33250</v>
      </c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>
      <c r="A275" s="15">
        <v>181</v>
      </c>
      <c r="B275" s="15"/>
      <c r="C275" s="63" t="s">
        <v>322</v>
      </c>
      <c r="D275" s="15"/>
      <c r="E275" s="51">
        <v>11</v>
      </c>
      <c r="F275" s="51" t="s">
        <v>136</v>
      </c>
      <c r="G275" s="50">
        <v>250</v>
      </c>
      <c r="H275" s="64">
        <f t="shared" si="10"/>
        <v>2750</v>
      </c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>
      <c r="A276" s="15">
        <v>182</v>
      </c>
      <c r="B276" s="15"/>
      <c r="C276" s="63" t="s">
        <v>192</v>
      </c>
      <c r="D276" s="15"/>
      <c r="E276" s="51">
        <v>1500</v>
      </c>
      <c r="F276" s="51" t="s">
        <v>118</v>
      </c>
      <c r="G276" s="50">
        <v>120</v>
      </c>
      <c r="H276" s="64">
        <f t="shared" si="10"/>
        <v>180000</v>
      </c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>
      <c r="A277" s="15">
        <v>183</v>
      </c>
      <c r="B277" s="15"/>
      <c r="C277" s="63" t="s">
        <v>121</v>
      </c>
      <c r="D277" s="15"/>
      <c r="E277" s="51">
        <v>1500</v>
      </c>
      <c r="F277" s="51" t="s">
        <v>118</v>
      </c>
      <c r="G277" s="50">
        <v>150</v>
      </c>
      <c r="H277" s="64">
        <f t="shared" si="10"/>
        <v>225000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>
      <c r="A278" s="15">
        <v>184</v>
      </c>
      <c r="B278" s="15"/>
      <c r="C278" s="63" t="s">
        <v>193</v>
      </c>
      <c r="D278" s="15"/>
      <c r="E278" s="51">
        <v>1500</v>
      </c>
      <c r="F278" s="51" t="s">
        <v>118</v>
      </c>
      <c r="G278" s="50">
        <v>120</v>
      </c>
      <c r="H278" s="64">
        <f t="shared" si="10"/>
        <v>180000</v>
      </c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ht="15.75">
      <c r="A279" s="15">
        <v>185</v>
      </c>
      <c r="B279" s="58" t="s">
        <v>347</v>
      </c>
      <c r="C279" s="59" t="s">
        <v>326</v>
      </c>
      <c r="D279" s="58" t="s">
        <v>348</v>
      </c>
      <c r="E279" s="60"/>
      <c r="F279" s="60"/>
      <c r="G279" s="61"/>
      <c r="H279" s="62">
        <f>+SUM(H280:H300)</f>
        <v>1006800</v>
      </c>
      <c r="I279" s="58" t="s">
        <v>19</v>
      </c>
      <c r="J279" s="58"/>
      <c r="K279" s="58"/>
      <c r="L279" s="58"/>
      <c r="M279" s="58">
        <v>1</v>
      </c>
      <c r="N279" s="58"/>
      <c r="O279" s="58"/>
      <c r="P279" s="58"/>
      <c r="Q279" s="58"/>
      <c r="R279" s="58"/>
      <c r="S279" s="58">
        <v>1</v>
      </c>
      <c r="T279" s="58"/>
      <c r="U279" s="58"/>
    </row>
    <row r="280" spans="1:21">
      <c r="A280" s="15">
        <v>186</v>
      </c>
      <c r="B280" s="15"/>
      <c r="C280" s="63" t="s">
        <v>82</v>
      </c>
      <c r="D280" s="15"/>
      <c r="E280" s="51">
        <v>30</v>
      </c>
      <c r="F280" s="51" t="s">
        <v>143</v>
      </c>
      <c r="G280" s="50">
        <v>380</v>
      </c>
      <c r="H280" s="64">
        <f t="shared" ref="H280:H300" si="11">+E280*G280</f>
        <v>11400</v>
      </c>
      <c r="I280" s="93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>
      <c r="A281" s="15">
        <v>187</v>
      </c>
      <c r="B281" s="15"/>
      <c r="C281" s="63" t="s">
        <v>145</v>
      </c>
      <c r="D281" s="15"/>
      <c r="E281" s="51">
        <v>24</v>
      </c>
      <c r="F281" s="51" t="s">
        <v>89</v>
      </c>
      <c r="G281" s="50">
        <v>50</v>
      </c>
      <c r="H281" s="64">
        <f t="shared" si="11"/>
        <v>1200</v>
      </c>
      <c r="I281" s="94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>
      <c r="A282" s="15">
        <v>188</v>
      </c>
      <c r="B282" s="15"/>
      <c r="C282" s="63" t="s">
        <v>246</v>
      </c>
      <c r="D282" s="15"/>
      <c r="E282" s="51">
        <v>30</v>
      </c>
      <c r="F282" s="51" t="s">
        <v>139</v>
      </c>
      <c r="G282" s="50">
        <v>17</v>
      </c>
      <c r="H282" s="64">
        <f t="shared" si="11"/>
        <v>510</v>
      </c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>
      <c r="A283" s="15">
        <v>189</v>
      </c>
      <c r="B283" s="15"/>
      <c r="C283" s="63" t="s">
        <v>87</v>
      </c>
      <c r="D283" s="15"/>
      <c r="E283" s="51">
        <v>80</v>
      </c>
      <c r="F283" s="51" t="s">
        <v>136</v>
      </c>
      <c r="G283" s="50">
        <v>95</v>
      </c>
      <c r="H283" s="64">
        <f t="shared" si="11"/>
        <v>7600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>
      <c r="A284" s="15">
        <v>190</v>
      </c>
      <c r="B284" s="15"/>
      <c r="C284" s="63" t="s">
        <v>156</v>
      </c>
      <c r="D284" s="15"/>
      <c r="E284" s="51">
        <v>49</v>
      </c>
      <c r="F284" s="51" t="s">
        <v>136</v>
      </c>
      <c r="G284" s="50">
        <v>70</v>
      </c>
      <c r="H284" s="64">
        <f t="shared" si="11"/>
        <v>3430</v>
      </c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>
      <c r="A285" s="15">
        <v>191</v>
      </c>
      <c r="B285" s="15"/>
      <c r="C285" s="63" t="s">
        <v>95</v>
      </c>
      <c r="D285" s="15"/>
      <c r="E285" s="51">
        <v>100</v>
      </c>
      <c r="F285" s="51" t="s">
        <v>89</v>
      </c>
      <c r="G285" s="50">
        <v>10</v>
      </c>
      <c r="H285" s="64">
        <f t="shared" si="11"/>
        <v>1000</v>
      </c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>
      <c r="A286" s="15">
        <v>192</v>
      </c>
      <c r="B286" s="15"/>
      <c r="C286" s="63" t="s">
        <v>363</v>
      </c>
      <c r="D286" s="15"/>
      <c r="E286" s="51">
        <v>100</v>
      </c>
      <c r="F286" s="51" t="s">
        <v>89</v>
      </c>
      <c r="G286" s="50">
        <v>300</v>
      </c>
      <c r="H286" s="64">
        <f t="shared" si="11"/>
        <v>30000</v>
      </c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>
      <c r="A287" s="15">
        <v>193</v>
      </c>
      <c r="B287" s="15"/>
      <c r="C287" s="63" t="s">
        <v>99</v>
      </c>
      <c r="D287" s="15"/>
      <c r="E287" s="51">
        <v>32</v>
      </c>
      <c r="F287" s="51" t="s">
        <v>100</v>
      </c>
      <c r="G287" s="50">
        <v>3500</v>
      </c>
      <c r="H287" s="64">
        <f t="shared" si="11"/>
        <v>112000</v>
      </c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>
      <c r="A288" s="15">
        <v>194</v>
      </c>
      <c r="B288" s="15"/>
      <c r="C288" s="63" t="s">
        <v>88</v>
      </c>
      <c r="D288" s="15"/>
      <c r="E288" s="51">
        <f>32*2</f>
        <v>64</v>
      </c>
      <c r="F288" s="51" t="s">
        <v>89</v>
      </c>
      <c r="G288" s="50">
        <v>250</v>
      </c>
      <c r="H288" s="64">
        <f t="shared" si="11"/>
        <v>16000</v>
      </c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>
      <c r="A289" s="15">
        <v>195</v>
      </c>
      <c r="B289" s="15"/>
      <c r="C289" s="63" t="s">
        <v>97</v>
      </c>
      <c r="D289" s="15"/>
      <c r="E289" s="51">
        <f>24*2</f>
        <v>48</v>
      </c>
      <c r="F289" s="51" t="s">
        <v>89</v>
      </c>
      <c r="G289" s="50">
        <v>170</v>
      </c>
      <c r="H289" s="64">
        <f t="shared" si="11"/>
        <v>8160</v>
      </c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>
      <c r="A290" s="15">
        <v>196</v>
      </c>
      <c r="B290" s="15"/>
      <c r="C290" s="63" t="s">
        <v>248</v>
      </c>
      <c r="D290" s="15"/>
      <c r="E290" s="51">
        <v>60</v>
      </c>
      <c r="F290" s="51" t="s">
        <v>136</v>
      </c>
      <c r="G290" s="50">
        <v>240</v>
      </c>
      <c r="H290" s="64">
        <f t="shared" si="11"/>
        <v>14400</v>
      </c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>
      <c r="A291" s="15">
        <v>197</v>
      </c>
      <c r="B291" s="15"/>
      <c r="C291" s="63" t="s">
        <v>249</v>
      </c>
      <c r="D291" s="15"/>
      <c r="E291" s="51">
        <v>80</v>
      </c>
      <c r="F291" s="51" t="s">
        <v>89</v>
      </c>
      <c r="G291" s="50">
        <v>1000</v>
      </c>
      <c r="H291" s="64">
        <f t="shared" si="11"/>
        <v>80000</v>
      </c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>
      <c r="A292" s="15">
        <v>198</v>
      </c>
      <c r="B292" s="15"/>
      <c r="C292" s="63" t="s">
        <v>250</v>
      </c>
      <c r="D292" s="15"/>
      <c r="E292" s="51">
        <v>80</v>
      </c>
      <c r="F292" s="51" t="s">
        <v>89</v>
      </c>
      <c r="G292" s="50">
        <v>500</v>
      </c>
      <c r="H292" s="64">
        <f t="shared" si="11"/>
        <v>40000</v>
      </c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>
      <c r="A293" s="15">
        <v>199</v>
      </c>
      <c r="B293" s="15"/>
      <c r="C293" s="63" t="s">
        <v>119</v>
      </c>
      <c r="D293" s="15"/>
      <c r="E293" s="51">
        <v>280</v>
      </c>
      <c r="F293" s="51" t="s">
        <v>118</v>
      </c>
      <c r="G293" s="50">
        <v>150</v>
      </c>
      <c r="H293" s="64">
        <f t="shared" si="11"/>
        <v>42000</v>
      </c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>
      <c r="A294" s="15">
        <v>200</v>
      </c>
      <c r="B294" s="15"/>
      <c r="C294" s="63" t="s">
        <v>251</v>
      </c>
      <c r="D294" s="15"/>
      <c r="E294" s="51">
        <v>280</v>
      </c>
      <c r="F294" s="51" t="s">
        <v>118</v>
      </c>
      <c r="G294" s="50">
        <v>120</v>
      </c>
      <c r="H294" s="64">
        <f t="shared" si="11"/>
        <v>33600</v>
      </c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>
      <c r="A295" s="15">
        <v>201</v>
      </c>
      <c r="B295" s="15"/>
      <c r="C295" s="63" t="s">
        <v>121</v>
      </c>
      <c r="D295" s="15"/>
      <c r="E295" s="51">
        <v>280</v>
      </c>
      <c r="F295" s="51" t="s">
        <v>118</v>
      </c>
      <c r="G295" s="50">
        <v>180</v>
      </c>
      <c r="H295" s="64">
        <f t="shared" si="11"/>
        <v>50400</v>
      </c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>
      <c r="A296" s="15">
        <v>202</v>
      </c>
      <c r="B296" s="15"/>
      <c r="C296" s="63" t="s">
        <v>173</v>
      </c>
      <c r="D296" s="15"/>
      <c r="E296" s="51">
        <v>280</v>
      </c>
      <c r="F296" s="51" t="s">
        <v>118</v>
      </c>
      <c r="G296" s="50">
        <v>120</v>
      </c>
      <c r="H296" s="64">
        <f t="shared" si="11"/>
        <v>33600</v>
      </c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>
      <c r="A297" s="15">
        <v>203</v>
      </c>
      <c r="B297" s="15"/>
      <c r="C297" s="63" t="s">
        <v>117</v>
      </c>
      <c r="D297" s="15"/>
      <c r="E297" s="51">
        <v>300</v>
      </c>
      <c r="F297" s="51" t="s">
        <v>118</v>
      </c>
      <c r="G297" s="50">
        <v>500</v>
      </c>
      <c r="H297" s="64">
        <f t="shared" si="11"/>
        <v>150000</v>
      </c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>
      <c r="A298" s="15">
        <v>204</v>
      </c>
      <c r="B298" s="15"/>
      <c r="C298" s="63" t="s">
        <v>362</v>
      </c>
      <c r="D298" s="15"/>
      <c r="E298" s="51">
        <v>25</v>
      </c>
      <c r="F298" s="51" t="s">
        <v>89</v>
      </c>
      <c r="G298" s="50">
        <v>3500</v>
      </c>
      <c r="H298" s="64">
        <f t="shared" si="11"/>
        <v>87500</v>
      </c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>
      <c r="A299" s="15">
        <v>205</v>
      </c>
      <c r="B299" s="15"/>
      <c r="C299" s="63" t="s">
        <v>357</v>
      </c>
      <c r="D299" s="15"/>
      <c r="E299" s="51">
        <v>70</v>
      </c>
      <c r="F299" s="51" t="s">
        <v>89</v>
      </c>
      <c r="G299" s="50">
        <v>1700</v>
      </c>
      <c r="H299" s="64">
        <f t="shared" si="11"/>
        <v>119000</v>
      </c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>
      <c r="A300" s="15">
        <v>206</v>
      </c>
      <c r="B300" s="15"/>
      <c r="C300" s="63" t="s">
        <v>361</v>
      </c>
      <c r="D300" s="15"/>
      <c r="E300" s="51">
        <v>33</v>
      </c>
      <c r="F300" s="51" t="s">
        <v>89</v>
      </c>
      <c r="G300" s="50">
        <v>5000</v>
      </c>
      <c r="H300" s="64">
        <f t="shared" si="11"/>
        <v>165000</v>
      </c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ht="15.75">
      <c r="A301" s="15">
        <v>234</v>
      </c>
      <c r="B301" s="58" t="s">
        <v>347</v>
      </c>
      <c r="C301" s="59" t="s">
        <v>324</v>
      </c>
      <c r="D301" s="58" t="s">
        <v>348</v>
      </c>
      <c r="E301" s="60"/>
      <c r="F301" s="60"/>
      <c r="G301" s="61"/>
      <c r="H301" s="62">
        <f>+SUM(H302:H330)</f>
        <v>4400000</v>
      </c>
      <c r="I301" s="58" t="s">
        <v>19</v>
      </c>
      <c r="J301" s="58"/>
      <c r="K301" s="58"/>
      <c r="L301" s="58">
        <v>2</v>
      </c>
      <c r="M301" s="58"/>
      <c r="N301" s="58"/>
      <c r="O301" s="58"/>
      <c r="P301" s="58">
        <v>2</v>
      </c>
      <c r="Q301" s="58"/>
      <c r="R301" s="58"/>
      <c r="S301" s="58"/>
      <c r="T301" s="58">
        <v>1</v>
      </c>
      <c r="U301" s="58"/>
    </row>
    <row r="302" spans="1:21">
      <c r="A302" s="15">
        <v>235</v>
      </c>
      <c r="B302" s="15"/>
      <c r="C302" s="63" t="s">
        <v>82</v>
      </c>
      <c r="D302" s="15"/>
      <c r="E302" s="51">
        <v>150</v>
      </c>
      <c r="F302" s="51" t="s">
        <v>143</v>
      </c>
      <c r="G302" s="50">
        <v>380</v>
      </c>
      <c r="H302" s="64">
        <f t="shared" ref="H302:H330" si="12">+E302*G302</f>
        <v>57000</v>
      </c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>
      <c r="A303" s="15">
        <v>236</v>
      </c>
      <c r="B303" s="15"/>
      <c r="C303" s="63" t="s">
        <v>184</v>
      </c>
      <c r="D303" s="15"/>
      <c r="E303" s="51">
        <v>110</v>
      </c>
      <c r="F303" s="51" t="s">
        <v>143</v>
      </c>
      <c r="G303" s="50">
        <v>450</v>
      </c>
      <c r="H303" s="64">
        <f t="shared" si="12"/>
        <v>49500</v>
      </c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>
      <c r="A304" s="15">
        <v>237</v>
      </c>
      <c r="B304" s="15"/>
      <c r="C304" s="63" t="s">
        <v>91</v>
      </c>
      <c r="D304" s="15"/>
      <c r="E304" s="51">
        <v>45</v>
      </c>
      <c r="F304" s="51" t="s">
        <v>89</v>
      </c>
      <c r="G304" s="50">
        <v>41</v>
      </c>
      <c r="H304" s="64">
        <f t="shared" si="12"/>
        <v>1845</v>
      </c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>
      <c r="A305" s="15">
        <v>238</v>
      </c>
      <c r="B305" s="15"/>
      <c r="C305" s="63" t="s">
        <v>127</v>
      </c>
      <c r="D305" s="15"/>
      <c r="E305" s="51">
        <v>9</v>
      </c>
      <c r="F305" s="51" t="s">
        <v>89</v>
      </c>
      <c r="G305" s="50">
        <v>60</v>
      </c>
      <c r="H305" s="64">
        <f t="shared" si="12"/>
        <v>540</v>
      </c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>
      <c r="A306" s="15">
        <v>239</v>
      </c>
      <c r="B306" s="15"/>
      <c r="C306" s="63" t="s">
        <v>85</v>
      </c>
      <c r="D306" s="15"/>
      <c r="E306" s="51">
        <v>17</v>
      </c>
      <c r="F306" s="51" t="s">
        <v>136</v>
      </c>
      <c r="G306" s="50">
        <v>70</v>
      </c>
      <c r="H306" s="64">
        <f t="shared" si="12"/>
        <v>1190</v>
      </c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>
      <c r="A307" s="15">
        <v>240</v>
      </c>
      <c r="B307" s="15"/>
      <c r="C307" s="63" t="s">
        <v>128</v>
      </c>
      <c r="D307" s="15"/>
      <c r="E307" s="51">
        <v>200</v>
      </c>
      <c r="F307" s="51" t="s">
        <v>86</v>
      </c>
      <c r="G307" s="50">
        <v>45</v>
      </c>
      <c r="H307" s="64">
        <f t="shared" si="12"/>
        <v>9000</v>
      </c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>
      <c r="A308" s="15">
        <v>241</v>
      </c>
      <c r="B308" s="15"/>
      <c r="C308" s="63" t="s">
        <v>129</v>
      </c>
      <c r="D308" s="15"/>
      <c r="E308" s="51">
        <v>150</v>
      </c>
      <c r="F308" s="51" t="s">
        <v>89</v>
      </c>
      <c r="G308" s="50">
        <v>40</v>
      </c>
      <c r="H308" s="64">
        <f t="shared" si="12"/>
        <v>6000</v>
      </c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>
      <c r="A309" s="15">
        <v>242</v>
      </c>
      <c r="B309" s="15"/>
      <c r="C309" s="63" t="s">
        <v>130</v>
      </c>
      <c r="D309" s="15"/>
      <c r="E309" s="51">
        <v>150</v>
      </c>
      <c r="F309" s="51" t="s">
        <v>89</v>
      </c>
      <c r="G309" s="50">
        <v>60</v>
      </c>
      <c r="H309" s="64">
        <f t="shared" si="12"/>
        <v>9000</v>
      </c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>
      <c r="A310" s="15">
        <v>243</v>
      </c>
      <c r="B310" s="15"/>
      <c r="C310" s="63" t="s">
        <v>131</v>
      </c>
      <c r="D310" s="15"/>
      <c r="E310" s="51">
        <v>6</v>
      </c>
      <c r="F310" s="51" t="s">
        <v>136</v>
      </c>
      <c r="G310" s="50">
        <v>200</v>
      </c>
      <c r="H310" s="64">
        <f t="shared" si="12"/>
        <v>1200</v>
      </c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>
      <c r="A311" s="15">
        <v>244</v>
      </c>
      <c r="B311" s="15"/>
      <c r="C311" s="63" t="s">
        <v>132</v>
      </c>
      <c r="D311" s="15"/>
      <c r="E311" s="51">
        <v>2</v>
      </c>
      <c r="F311" s="51" t="s">
        <v>136</v>
      </c>
      <c r="G311" s="50">
        <v>210</v>
      </c>
      <c r="H311" s="64">
        <f t="shared" si="12"/>
        <v>420</v>
      </c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>
      <c r="A312" s="15">
        <v>245</v>
      </c>
      <c r="B312" s="15"/>
      <c r="C312" s="63" t="s">
        <v>133</v>
      </c>
      <c r="D312" s="15"/>
      <c r="E312" s="51">
        <v>200</v>
      </c>
      <c r="F312" s="51" t="s">
        <v>89</v>
      </c>
      <c r="G312" s="50">
        <v>70</v>
      </c>
      <c r="H312" s="64">
        <f t="shared" si="12"/>
        <v>14000</v>
      </c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>
      <c r="A313" s="15">
        <v>246</v>
      </c>
      <c r="B313" s="15"/>
      <c r="C313" s="63" t="s">
        <v>103</v>
      </c>
      <c r="D313" s="15"/>
      <c r="E313" s="51">
        <v>5</v>
      </c>
      <c r="F313" s="51" t="s">
        <v>89</v>
      </c>
      <c r="G313" s="50">
        <v>120</v>
      </c>
      <c r="H313" s="64">
        <f t="shared" si="12"/>
        <v>600</v>
      </c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>
      <c r="A314" s="15">
        <v>247</v>
      </c>
      <c r="B314" s="15"/>
      <c r="C314" s="63" t="s">
        <v>134</v>
      </c>
      <c r="D314" s="15"/>
      <c r="E314" s="51">
        <v>9</v>
      </c>
      <c r="F314" s="51" t="s">
        <v>89</v>
      </c>
      <c r="G314" s="50">
        <v>100</v>
      </c>
      <c r="H314" s="64">
        <f t="shared" si="12"/>
        <v>900</v>
      </c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>
      <c r="A315" s="15">
        <v>248</v>
      </c>
      <c r="B315" s="15"/>
      <c r="C315" s="63" t="s">
        <v>135</v>
      </c>
      <c r="D315" s="15"/>
      <c r="E315" s="51">
        <v>5</v>
      </c>
      <c r="F315" s="51" t="s">
        <v>136</v>
      </c>
      <c r="G315" s="50">
        <v>200</v>
      </c>
      <c r="H315" s="64">
        <f t="shared" si="12"/>
        <v>1000</v>
      </c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>
      <c r="A316" s="15">
        <v>249</v>
      </c>
      <c r="B316" s="15"/>
      <c r="C316" s="63" t="s">
        <v>99</v>
      </c>
      <c r="D316" s="15"/>
      <c r="E316" s="51">
        <v>20</v>
      </c>
      <c r="F316" s="51" t="s">
        <v>100</v>
      </c>
      <c r="G316" s="50">
        <v>3500</v>
      </c>
      <c r="H316" s="64">
        <f t="shared" si="12"/>
        <v>70000</v>
      </c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>
      <c r="A317" s="15">
        <v>250</v>
      </c>
      <c r="B317" s="15"/>
      <c r="C317" s="63" t="s">
        <v>137</v>
      </c>
      <c r="D317" s="15"/>
      <c r="E317" s="51">
        <v>2</v>
      </c>
      <c r="F317" s="51" t="s">
        <v>89</v>
      </c>
      <c r="G317" s="50">
        <v>740</v>
      </c>
      <c r="H317" s="64">
        <f t="shared" si="12"/>
        <v>1480</v>
      </c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>
      <c r="A318" s="15">
        <v>251</v>
      </c>
      <c r="B318" s="15"/>
      <c r="C318" s="63" t="s">
        <v>124</v>
      </c>
      <c r="D318" s="15"/>
      <c r="E318" s="51">
        <v>122</v>
      </c>
      <c r="F318" s="51" t="s">
        <v>89</v>
      </c>
      <c r="G318" s="50">
        <v>1000</v>
      </c>
      <c r="H318" s="64">
        <f t="shared" si="12"/>
        <v>122000</v>
      </c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>
      <c r="A319" s="15">
        <v>252</v>
      </c>
      <c r="B319" s="15"/>
      <c r="C319" s="63" t="s">
        <v>125</v>
      </c>
      <c r="D319" s="15"/>
      <c r="E319" s="51">
        <v>122</v>
      </c>
      <c r="F319" s="51" t="s">
        <v>89</v>
      </c>
      <c r="G319" s="50">
        <v>1000</v>
      </c>
      <c r="H319" s="64">
        <f t="shared" si="12"/>
        <v>122000</v>
      </c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>
      <c r="A320" s="15">
        <v>253</v>
      </c>
      <c r="B320" s="15"/>
      <c r="C320" s="63" t="s">
        <v>115</v>
      </c>
      <c r="D320" s="15"/>
      <c r="E320" s="51">
        <v>25</v>
      </c>
      <c r="F320" s="51" t="s">
        <v>350</v>
      </c>
      <c r="G320" s="50">
        <v>300</v>
      </c>
      <c r="H320" s="64">
        <f t="shared" si="12"/>
        <v>7500</v>
      </c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>
      <c r="A321" s="15">
        <v>254</v>
      </c>
      <c r="B321" s="15"/>
      <c r="C321" s="63" t="s">
        <v>116</v>
      </c>
      <c r="D321" s="15"/>
      <c r="E321" s="51">
        <v>45</v>
      </c>
      <c r="F321" s="51" t="s">
        <v>139</v>
      </c>
      <c r="G321" s="50">
        <v>85</v>
      </c>
      <c r="H321" s="64">
        <f t="shared" si="12"/>
        <v>3825</v>
      </c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>
      <c r="A322" s="15">
        <v>255</v>
      </c>
      <c r="B322" s="15"/>
      <c r="C322" s="63" t="s">
        <v>119</v>
      </c>
      <c r="D322" s="15"/>
      <c r="E322" s="51">
        <v>2800</v>
      </c>
      <c r="F322" s="51" t="s">
        <v>118</v>
      </c>
      <c r="G322" s="50">
        <v>150</v>
      </c>
      <c r="H322" s="64">
        <f t="shared" si="12"/>
        <v>420000</v>
      </c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>
      <c r="A323" s="15">
        <v>256</v>
      </c>
      <c r="B323" s="15"/>
      <c r="C323" s="63" t="s">
        <v>192</v>
      </c>
      <c r="D323" s="15"/>
      <c r="E323" s="51">
        <v>2800</v>
      </c>
      <c r="F323" s="51" t="s">
        <v>118</v>
      </c>
      <c r="G323" s="50">
        <v>120</v>
      </c>
      <c r="H323" s="64">
        <f t="shared" si="12"/>
        <v>336000</v>
      </c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>
      <c r="A324" s="15">
        <v>257</v>
      </c>
      <c r="B324" s="15"/>
      <c r="C324" s="63" t="s">
        <v>121</v>
      </c>
      <c r="D324" s="15"/>
      <c r="E324" s="51">
        <v>2800</v>
      </c>
      <c r="F324" s="51" t="s">
        <v>118</v>
      </c>
      <c r="G324" s="50">
        <v>180</v>
      </c>
      <c r="H324" s="64">
        <f t="shared" si="12"/>
        <v>504000</v>
      </c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>
      <c r="A325" s="15">
        <v>258</v>
      </c>
      <c r="B325" s="15"/>
      <c r="C325" s="63" t="s">
        <v>193</v>
      </c>
      <c r="D325" s="15"/>
      <c r="E325" s="51">
        <v>2800</v>
      </c>
      <c r="F325" s="51" t="s">
        <v>118</v>
      </c>
      <c r="G325" s="50">
        <v>120</v>
      </c>
      <c r="H325" s="64">
        <f t="shared" si="12"/>
        <v>336000</v>
      </c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>
      <c r="A326" s="15">
        <v>259</v>
      </c>
      <c r="B326" s="15"/>
      <c r="C326" s="63" t="s">
        <v>122</v>
      </c>
      <c r="D326" s="15"/>
      <c r="E326" s="51">
        <v>2800</v>
      </c>
      <c r="F326" s="51" t="s">
        <v>118</v>
      </c>
      <c r="G326" s="50">
        <v>180</v>
      </c>
      <c r="H326" s="64">
        <f t="shared" si="12"/>
        <v>504000</v>
      </c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>
      <c r="A327" s="15">
        <v>260</v>
      </c>
      <c r="B327" s="15"/>
      <c r="C327" s="63" t="s">
        <v>117</v>
      </c>
      <c r="D327" s="15"/>
      <c r="E327" s="51">
        <v>200</v>
      </c>
      <c r="F327" s="51" t="s">
        <v>118</v>
      </c>
      <c r="G327" s="50">
        <v>2900</v>
      </c>
      <c r="H327" s="64">
        <f t="shared" si="12"/>
        <v>580000</v>
      </c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>
      <c r="A328" s="15">
        <v>261</v>
      </c>
      <c r="B328" s="15"/>
      <c r="C328" s="63" t="s">
        <v>176</v>
      </c>
      <c r="D328" s="15"/>
      <c r="E328" s="51">
        <v>80</v>
      </c>
      <c r="F328" s="51" t="s">
        <v>89</v>
      </c>
      <c r="G328" s="50">
        <v>4450</v>
      </c>
      <c r="H328" s="64">
        <f t="shared" si="12"/>
        <v>356000</v>
      </c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>
      <c r="A329" s="15">
        <v>262</v>
      </c>
      <c r="B329" s="15"/>
      <c r="C329" s="63" t="s">
        <v>355</v>
      </c>
      <c r="D329" s="15"/>
      <c r="E329" s="51">
        <v>500</v>
      </c>
      <c r="F329" s="51" t="s">
        <v>89</v>
      </c>
      <c r="G329" s="50">
        <v>650</v>
      </c>
      <c r="H329" s="64">
        <f t="shared" si="12"/>
        <v>325000</v>
      </c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>
      <c r="A330" s="15">
        <v>263</v>
      </c>
      <c r="B330" s="15"/>
      <c r="C330" s="63" t="s">
        <v>360</v>
      </c>
      <c r="D330" s="15"/>
      <c r="E330" s="51">
        <v>200</v>
      </c>
      <c r="F330" s="51" t="s">
        <v>89</v>
      </c>
      <c r="G330" s="50">
        <v>2800</v>
      </c>
      <c r="H330" s="64">
        <f t="shared" si="12"/>
        <v>560000</v>
      </c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ht="31.5">
      <c r="A331" s="15">
        <v>264</v>
      </c>
      <c r="B331" s="58" t="s">
        <v>347</v>
      </c>
      <c r="C331" s="59" t="s">
        <v>333</v>
      </c>
      <c r="D331" s="58" t="s">
        <v>348</v>
      </c>
      <c r="E331" s="60"/>
      <c r="F331" s="60"/>
      <c r="G331" s="61"/>
      <c r="H331" s="62">
        <f>+SUM(H332:H360)</f>
        <v>1062000</v>
      </c>
      <c r="I331" s="58" t="s">
        <v>19</v>
      </c>
      <c r="J331" s="58"/>
      <c r="K331" s="58"/>
      <c r="L331" s="58"/>
      <c r="M331" s="58"/>
      <c r="N331" s="58">
        <v>1</v>
      </c>
      <c r="O331" s="58">
        <v>1</v>
      </c>
      <c r="P331" s="58"/>
      <c r="Q331" s="58"/>
      <c r="R331" s="58"/>
      <c r="S331" s="58"/>
      <c r="T331" s="58"/>
      <c r="U331" s="58"/>
    </row>
    <row r="332" spans="1:21">
      <c r="A332" s="15">
        <v>265</v>
      </c>
      <c r="B332" s="15"/>
      <c r="C332" s="63" t="s">
        <v>82</v>
      </c>
      <c r="D332" s="15"/>
      <c r="E332" s="51">
        <v>10</v>
      </c>
      <c r="F332" s="51" t="s">
        <v>143</v>
      </c>
      <c r="G332" s="50">
        <v>380</v>
      </c>
      <c r="H332" s="64">
        <f>+E332*G332</f>
        <v>3800</v>
      </c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>
      <c r="A333" s="15">
        <v>266</v>
      </c>
      <c r="B333" s="15"/>
      <c r="C333" s="63" t="s">
        <v>184</v>
      </c>
      <c r="D333" s="15"/>
      <c r="E333" s="51">
        <v>10</v>
      </c>
      <c r="F333" s="51" t="s">
        <v>143</v>
      </c>
      <c r="G333" s="50">
        <v>400</v>
      </c>
      <c r="H333" s="64">
        <f t="shared" ref="H333:H360" si="13">+E333*G333</f>
        <v>4000</v>
      </c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>
      <c r="A334" s="15">
        <v>267</v>
      </c>
      <c r="B334" s="15"/>
      <c r="C334" s="63" t="s">
        <v>91</v>
      </c>
      <c r="D334" s="15"/>
      <c r="E334" s="51">
        <v>200</v>
      </c>
      <c r="F334" s="51" t="s">
        <v>89</v>
      </c>
      <c r="G334" s="50">
        <v>25</v>
      </c>
      <c r="H334" s="64">
        <f t="shared" si="13"/>
        <v>5000</v>
      </c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>
      <c r="A335" s="15">
        <v>268</v>
      </c>
      <c r="B335" s="15"/>
      <c r="C335" s="63" t="s">
        <v>127</v>
      </c>
      <c r="D335" s="15"/>
      <c r="E335" s="51">
        <v>40</v>
      </c>
      <c r="F335" s="51" t="s">
        <v>89</v>
      </c>
      <c r="G335" s="50">
        <v>60</v>
      </c>
      <c r="H335" s="64">
        <f t="shared" si="13"/>
        <v>2400</v>
      </c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>
      <c r="A336" s="15">
        <v>269</v>
      </c>
      <c r="B336" s="15"/>
      <c r="C336" s="63" t="s">
        <v>85</v>
      </c>
      <c r="D336" s="15"/>
      <c r="E336" s="51">
        <v>41</v>
      </c>
      <c r="F336" s="51" t="s">
        <v>136</v>
      </c>
      <c r="G336" s="50">
        <v>70</v>
      </c>
      <c r="H336" s="64">
        <f t="shared" si="13"/>
        <v>2870</v>
      </c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>
      <c r="A337" s="15">
        <v>270</v>
      </c>
      <c r="B337" s="15"/>
      <c r="C337" s="63" t="s">
        <v>169</v>
      </c>
      <c r="D337" s="15"/>
      <c r="E337" s="51">
        <v>200</v>
      </c>
      <c r="F337" s="51" t="s">
        <v>89</v>
      </c>
      <c r="G337" s="50">
        <v>55</v>
      </c>
      <c r="H337" s="64">
        <f t="shared" si="13"/>
        <v>11000</v>
      </c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>
      <c r="A338" s="15">
        <v>271</v>
      </c>
      <c r="B338" s="15"/>
      <c r="C338" s="63" t="s">
        <v>128</v>
      </c>
      <c r="D338" s="15"/>
      <c r="E338" s="51">
        <v>40</v>
      </c>
      <c r="F338" s="51" t="s">
        <v>136</v>
      </c>
      <c r="G338" s="50">
        <v>45</v>
      </c>
      <c r="H338" s="64">
        <f t="shared" si="13"/>
        <v>1800</v>
      </c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>
      <c r="A339" s="15">
        <v>272</v>
      </c>
      <c r="B339" s="15"/>
      <c r="C339" s="63" t="s">
        <v>129</v>
      </c>
      <c r="D339" s="15"/>
      <c r="E339" s="51">
        <v>200</v>
      </c>
      <c r="F339" s="51" t="s">
        <v>89</v>
      </c>
      <c r="G339" s="50">
        <v>40</v>
      </c>
      <c r="H339" s="64">
        <f t="shared" si="13"/>
        <v>8000</v>
      </c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>
      <c r="A340" s="15">
        <v>273</v>
      </c>
      <c r="B340" s="15"/>
      <c r="C340" s="63" t="s">
        <v>130</v>
      </c>
      <c r="D340" s="15"/>
      <c r="E340" s="51">
        <v>200</v>
      </c>
      <c r="F340" s="51" t="s">
        <v>89</v>
      </c>
      <c r="G340" s="50">
        <v>60</v>
      </c>
      <c r="H340" s="64">
        <f t="shared" si="13"/>
        <v>12000</v>
      </c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>
      <c r="A341" s="15">
        <v>274</v>
      </c>
      <c r="B341" s="15"/>
      <c r="C341" s="63" t="s">
        <v>131</v>
      </c>
      <c r="D341" s="15"/>
      <c r="E341" s="51">
        <v>20</v>
      </c>
      <c r="F341" s="51" t="s">
        <v>136</v>
      </c>
      <c r="G341" s="50">
        <v>200</v>
      </c>
      <c r="H341" s="64">
        <f t="shared" si="13"/>
        <v>4000</v>
      </c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>
      <c r="A342" s="15">
        <v>275</v>
      </c>
      <c r="B342" s="15"/>
      <c r="C342" s="63" t="s">
        <v>132</v>
      </c>
      <c r="D342" s="15"/>
      <c r="E342" s="51">
        <v>16</v>
      </c>
      <c r="F342" s="51" t="s">
        <v>136</v>
      </c>
      <c r="G342" s="50">
        <v>210</v>
      </c>
      <c r="H342" s="64">
        <f t="shared" si="13"/>
        <v>3360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>
      <c r="A343" s="15">
        <v>276</v>
      </c>
      <c r="B343" s="15"/>
      <c r="C343" s="63" t="s">
        <v>133</v>
      </c>
      <c r="D343" s="15"/>
      <c r="E343" s="51">
        <v>200</v>
      </c>
      <c r="F343" s="51" t="s">
        <v>89</v>
      </c>
      <c r="G343" s="50">
        <v>70</v>
      </c>
      <c r="H343" s="64">
        <f t="shared" si="13"/>
        <v>14000</v>
      </c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>
      <c r="A344" s="15">
        <v>277</v>
      </c>
      <c r="B344" s="15"/>
      <c r="C344" s="63" t="s">
        <v>103</v>
      </c>
      <c r="D344" s="15"/>
      <c r="E344" s="51">
        <v>20</v>
      </c>
      <c r="F344" s="51" t="s">
        <v>89</v>
      </c>
      <c r="G344" s="50">
        <v>120</v>
      </c>
      <c r="H344" s="64">
        <f t="shared" si="13"/>
        <v>2400</v>
      </c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>
      <c r="A345" s="15">
        <v>278</v>
      </c>
      <c r="B345" s="15"/>
      <c r="C345" s="63" t="s">
        <v>134</v>
      </c>
      <c r="D345" s="15"/>
      <c r="E345" s="51">
        <v>20</v>
      </c>
      <c r="F345" s="51" t="s">
        <v>89</v>
      </c>
      <c r="G345" s="50">
        <v>100</v>
      </c>
      <c r="H345" s="64">
        <f t="shared" si="13"/>
        <v>2000</v>
      </c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>
      <c r="A346" s="15">
        <v>279</v>
      </c>
      <c r="B346" s="15"/>
      <c r="C346" s="63" t="s">
        <v>135</v>
      </c>
      <c r="D346" s="15"/>
      <c r="E346" s="51">
        <v>20</v>
      </c>
      <c r="F346" s="51" t="s">
        <v>136</v>
      </c>
      <c r="G346" s="50">
        <v>200</v>
      </c>
      <c r="H346" s="64">
        <f t="shared" si="13"/>
        <v>4000</v>
      </c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>
      <c r="A347" s="15">
        <v>280</v>
      </c>
      <c r="B347" s="15"/>
      <c r="C347" s="63" t="s">
        <v>141</v>
      </c>
      <c r="D347" s="15"/>
      <c r="E347" s="51">
        <v>200</v>
      </c>
      <c r="F347" s="51" t="s">
        <v>89</v>
      </c>
      <c r="G347" s="50">
        <v>950</v>
      </c>
      <c r="H347" s="64">
        <f t="shared" si="13"/>
        <v>190000</v>
      </c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>
      <c r="A348" s="15">
        <v>281</v>
      </c>
      <c r="B348" s="15"/>
      <c r="C348" s="63" t="s">
        <v>99</v>
      </c>
      <c r="D348" s="15"/>
      <c r="E348" s="51">
        <v>10</v>
      </c>
      <c r="F348" s="51" t="s">
        <v>100</v>
      </c>
      <c r="G348" s="50">
        <v>3500</v>
      </c>
      <c r="H348" s="64">
        <f t="shared" si="13"/>
        <v>35000</v>
      </c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>
      <c r="A349" s="15">
        <v>282</v>
      </c>
      <c r="B349" s="15"/>
      <c r="C349" s="63" t="s">
        <v>137</v>
      </c>
      <c r="D349" s="15"/>
      <c r="E349" s="51">
        <v>5</v>
      </c>
      <c r="F349" s="51" t="s">
        <v>89</v>
      </c>
      <c r="G349" s="50">
        <v>760</v>
      </c>
      <c r="H349" s="64">
        <f t="shared" si="13"/>
        <v>3800</v>
      </c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>
      <c r="A350" s="15">
        <v>283</v>
      </c>
      <c r="B350" s="15"/>
      <c r="C350" s="63" t="s">
        <v>124</v>
      </c>
      <c r="D350" s="15"/>
      <c r="E350" s="51">
        <v>77</v>
      </c>
      <c r="F350" s="51" t="s">
        <v>89</v>
      </c>
      <c r="G350" s="50">
        <v>1000</v>
      </c>
      <c r="H350" s="64">
        <f t="shared" si="13"/>
        <v>77000</v>
      </c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>
      <c r="A351" s="15">
        <v>284</v>
      </c>
      <c r="B351" s="15"/>
      <c r="C351" s="63" t="s">
        <v>125</v>
      </c>
      <c r="D351" s="15"/>
      <c r="E351" s="51">
        <v>77</v>
      </c>
      <c r="F351" s="51" t="s">
        <v>89</v>
      </c>
      <c r="G351" s="50">
        <v>1000</v>
      </c>
      <c r="H351" s="64">
        <f t="shared" si="13"/>
        <v>77000</v>
      </c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>
      <c r="A352" s="15">
        <v>285</v>
      </c>
      <c r="B352" s="15"/>
      <c r="C352" s="63" t="s">
        <v>115</v>
      </c>
      <c r="D352" s="15"/>
      <c r="E352" s="51">
        <v>50</v>
      </c>
      <c r="F352" s="51" t="s">
        <v>350</v>
      </c>
      <c r="G352" s="50">
        <v>300</v>
      </c>
      <c r="H352" s="64">
        <f t="shared" si="13"/>
        <v>15000</v>
      </c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>
      <c r="A353" s="15">
        <v>286</v>
      </c>
      <c r="B353" s="15"/>
      <c r="C353" s="63" t="s">
        <v>116</v>
      </c>
      <c r="D353" s="15"/>
      <c r="E353" s="51">
        <v>42</v>
      </c>
      <c r="F353" s="51" t="s">
        <v>139</v>
      </c>
      <c r="G353" s="50">
        <v>85</v>
      </c>
      <c r="H353" s="64">
        <f t="shared" si="13"/>
        <v>3570</v>
      </c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>
      <c r="A354" s="15">
        <v>287</v>
      </c>
      <c r="B354" s="15"/>
      <c r="C354" s="63" t="s">
        <v>119</v>
      </c>
      <c r="D354" s="15"/>
      <c r="E354" s="51">
        <v>420</v>
      </c>
      <c r="F354" s="51" t="s">
        <v>118</v>
      </c>
      <c r="G354" s="50">
        <v>150</v>
      </c>
      <c r="H354" s="64">
        <f t="shared" si="13"/>
        <v>63000</v>
      </c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>
      <c r="A355" s="15">
        <v>288</v>
      </c>
      <c r="B355" s="15"/>
      <c r="C355" s="63" t="s">
        <v>192</v>
      </c>
      <c r="D355" s="15"/>
      <c r="E355" s="51">
        <v>420</v>
      </c>
      <c r="F355" s="51" t="s">
        <v>118</v>
      </c>
      <c r="G355" s="50">
        <v>120</v>
      </c>
      <c r="H355" s="64">
        <f t="shared" si="13"/>
        <v>50400</v>
      </c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>
      <c r="A356" s="15">
        <v>289</v>
      </c>
      <c r="B356" s="15"/>
      <c r="C356" s="63" t="s">
        <v>121</v>
      </c>
      <c r="D356" s="15"/>
      <c r="E356" s="51">
        <v>420</v>
      </c>
      <c r="F356" s="51" t="s">
        <v>118</v>
      </c>
      <c r="G356" s="50">
        <v>180</v>
      </c>
      <c r="H356" s="64">
        <f t="shared" si="13"/>
        <v>75600</v>
      </c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>
      <c r="A357" s="15">
        <v>290</v>
      </c>
      <c r="B357" s="15"/>
      <c r="C357" s="63" t="s">
        <v>193</v>
      </c>
      <c r="D357" s="15"/>
      <c r="E357" s="51">
        <v>420</v>
      </c>
      <c r="F357" s="51" t="s">
        <v>118</v>
      </c>
      <c r="G357" s="50">
        <v>120</v>
      </c>
      <c r="H357" s="64">
        <f t="shared" si="13"/>
        <v>50400</v>
      </c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>
      <c r="A358" s="15">
        <v>291</v>
      </c>
      <c r="B358" s="15"/>
      <c r="C358" s="63" t="s">
        <v>122</v>
      </c>
      <c r="D358" s="15"/>
      <c r="E358" s="51">
        <v>420</v>
      </c>
      <c r="F358" s="51" t="s">
        <v>118</v>
      </c>
      <c r="G358" s="50">
        <v>180</v>
      </c>
      <c r="H358" s="64">
        <f t="shared" si="13"/>
        <v>75600</v>
      </c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>
      <c r="A359" s="15">
        <v>292</v>
      </c>
      <c r="B359" s="15"/>
      <c r="C359" s="63" t="s">
        <v>358</v>
      </c>
      <c r="D359" s="15"/>
      <c r="E359" s="51">
        <v>30</v>
      </c>
      <c r="F359" s="51" t="s">
        <v>89</v>
      </c>
      <c r="G359" s="50">
        <v>3500</v>
      </c>
      <c r="H359" s="64">
        <f t="shared" si="13"/>
        <v>105000</v>
      </c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>
      <c r="A360" s="15">
        <v>293</v>
      </c>
      <c r="B360" s="15"/>
      <c r="C360" s="63" t="s">
        <v>359</v>
      </c>
      <c r="D360" s="15"/>
      <c r="E360" s="51">
        <v>200</v>
      </c>
      <c r="F360" s="51" t="s">
        <v>89</v>
      </c>
      <c r="G360" s="50">
        <v>800</v>
      </c>
      <c r="H360" s="64">
        <f t="shared" si="13"/>
        <v>160000</v>
      </c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ht="31.5">
      <c r="A361" s="15">
        <v>294</v>
      </c>
      <c r="B361" s="58" t="s">
        <v>347</v>
      </c>
      <c r="C361" s="59" t="s">
        <v>26</v>
      </c>
      <c r="D361" s="58" t="s">
        <v>348</v>
      </c>
      <c r="E361" s="60"/>
      <c r="F361" s="60"/>
      <c r="G361" s="61"/>
      <c r="H361" s="62">
        <f>+SUM(H362:H396)</f>
        <v>842000</v>
      </c>
      <c r="I361" s="58" t="s">
        <v>19</v>
      </c>
      <c r="J361" s="58"/>
      <c r="K361" s="58"/>
      <c r="L361" s="58"/>
      <c r="M361" s="58"/>
      <c r="N361" s="58"/>
      <c r="O361" s="58">
        <v>1</v>
      </c>
      <c r="P361" s="58"/>
      <c r="Q361" s="58"/>
      <c r="R361" s="58"/>
      <c r="S361" s="58"/>
      <c r="T361" s="58"/>
      <c r="U361" s="58"/>
    </row>
    <row r="362" spans="1:21">
      <c r="A362" s="15">
        <v>295</v>
      </c>
      <c r="B362" s="15"/>
      <c r="C362" s="63" t="s">
        <v>130</v>
      </c>
      <c r="D362" s="15"/>
      <c r="E362" s="51">
        <v>120</v>
      </c>
      <c r="F362" s="51" t="s">
        <v>89</v>
      </c>
      <c r="G362" s="50">
        <v>140</v>
      </c>
      <c r="H362" s="64">
        <f>+E362*G362</f>
        <v>16800</v>
      </c>
      <c r="I362" s="93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:21">
      <c r="A363" s="15">
        <v>296</v>
      </c>
      <c r="B363" s="15"/>
      <c r="C363" s="63" t="s">
        <v>153</v>
      </c>
      <c r="D363" s="15"/>
      <c r="E363" s="51">
        <v>100</v>
      </c>
      <c r="F363" s="51" t="s">
        <v>89</v>
      </c>
      <c r="G363" s="50">
        <v>235</v>
      </c>
      <c r="H363" s="64">
        <f t="shared" ref="H363:H396" si="14">+E363*G363</f>
        <v>23500</v>
      </c>
      <c r="I363" s="93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>
      <c r="A364" s="15">
        <v>297</v>
      </c>
      <c r="B364" s="15"/>
      <c r="C364" s="63" t="s">
        <v>92</v>
      </c>
      <c r="D364" s="15"/>
      <c r="E364" s="51">
        <v>100</v>
      </c>
      <c r="F364" s="51" t="s">
        <v>89</v>
      </c>
      <c r="G364" s="50">
        <v>320</v>
      </c>
      <c r="H364" s="64">
        <f t="shared" si="14"/>
        <v>32000</v>
      </c>
      <c r="I364" s="94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:21">
      <c r="A365" s="15">
        <v>298</v>
      </c>
      <c r="B365" s="15"/>
      <c r="C365" s="63" t="s">
        <v>91</v>
      </c>
      <c r="D365" s="15"/>
      <c r="E365" s="51">
        <v>100</v>
      </c>
      <c r="F365" s="51" t="s">
        <v>89</v>
      </c>
      <c r="G365" s="50">
        <v>30</v>
      </c>
      <c r="H365" s="64">
        <f t="shared" si="14"/>
        <v>3000</v>
      </c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>
      <c r="A366" s="15">
        <v>299</v>
      </c>
      <c r="B366" s="15"/>
      <c r="C366" s="63" t="s">
        <v>154</v>
      </c>
      <c r="D366" s="15"/>
      <c r="E366" s="51">
        <v>100</v>
      </c>
      <c r="F366" s="51" t="s">
        <v>89</v>
      </c>
      <c r="G366" s="50">
        <v>28</v>
      </c>
      <c r="H366" s="64">
        <f t="shared" si="14"/>
        <v>2800</v>
      </c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>
      <c r="A367" s="15">
        <v>300</v>
      </c>
      <c r="B367" s="15"/>
      <c r="C367" s="63" t="s">
        <v>95</v>
      </c>
      <c r="D367" s="15"/>
      <c r="E367" s="51">
        <v>100</v>
      </c>
      <c r="F367" s="51" t="s">
        <v>136</v>
      </c>
      <c r="G367" s="50">
        <v>18</v>
      </c>
      <c r="H367" s="64">
        <f t="shared" si="14"/>
        <v>1800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>
      <c r="A368" s="15">
        <v>301</v>
      </c>
      <c r="B368" s="15"/>
      <c r="C368" s="63" t="s">
        <v>105</v>
      </c>
      <c r="D368" s="15"/>
      <c r="E368" s="51">
        <v>100</v>
      </c>
      <c r="F368" s="51" t="s">
        <v>89</v>
      </c>
      <c r="G368" s="50">
        <v>445</v>
      </c>
      <c r="H368" s="64">
        <f t="shared" si="14"/>
        <v>44500</v>
      </c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>
      <c r="A369" s="15">
        <v>302</v>
      </c>
      <c r="B369" s="15"/>
      <c r="C369" s="63" t="s">
        <v>155</v>
      </c>
      <c r="D369" s="15"/>
      <c r="E369" s="51">
        <v>11</v>
      </c>
      <c r="F369" s="51" t="s">
        <v>136</v>
      </c>
      <c r="G369" s="50">
        <v>220</v>
      </c>
      <c r="H369" s="64">
        <f t="shared" si="14"/>
        <v>2420</v>
      </c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>
      <c r="A370" s="15">
        <v>303</v>
      </c>
      <c r="B370" s="15"/>
      <c r="C370" s="63" t="s">
        <v>156</v>
      </c>
      <c r="D370" s="15"/>
      <c r="E370" s="51">
        <v>11</v>
      </c>
      <c r="F370" s="51" t="s">
        <v>136</v>
      </c>
      <c r="G370" s="50">
        <v>125</v>
      </c>
      <c r="H370" s="64">
        <f t="shared" si="14"/>
        <v>1375</v>
      </c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:21">
      <c r="A371" s="15">
        <v>304</v>
      </c>
      <c r="B371" s="15"/>
      <c r="C371" s="63" t="s">
        <v>157</v>
      </c>
      <c r="D371" s="15"/>
      <c r="E371" s="51">
        <v>7</v>
      </c>
      <c r="F371" s="51" t="s">
        <v>89</v>
      </c>
      <c r="G371" s="50">
        <v>60</v>
      </c>
      <c r="H371" s="64">
        <f t="shared" si="14"/>
        <v>420</v>
      </c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>
      <c r="A372" s="15">
        <v>305</v>
      </c>
      <c r="B372" s="15"/>
      <c r="C372" s="63" t="s">
        <v>145</v>
      </c>
      <c r="D372" s="15"/>
      <c r="E372" s="51">
        <v>8</v>
      </c>
      <c r="F372" s="51" t="s">
        <v>89</v>
      </c>
      <c r="G372" s="50">
        <v>75</v>
      </c>
      <c r="H372" s="64">
        <f t="shared" si="14"/>
        <v>600</v>
      </c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>
      <c r="A373" s="15">
        <v>306</v>
      </c>
      <c r="B373" s="15"/>
      <c r="C373" s="63" t="s">
        <v>158</v>
      </c>
      <c r="D373" s="15"/>
      <c r="E373" s="51">
        <v>30</v>
      </c>
      <c r="F373" s="51" t="s">
        <v>89</v>
      </c>
      <c r="G373" s="50">
        <v>350</v>
      </c>
      <c r="H373" s="64">
        <f t="shared" si="14"/>
        <v>10500</v>
      </c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>
      <c r="A374" s="15">
        <v>307</v>
      </c>
      <c r="B374" s="15"/>
      <c r="C374" s="63" t="s">
        <v>160</v>
      </c>
      <c r="D374" s="15"/>
      <c r="E374" s="51">
        <v>5</v>
      </c>
      <c r="F374" s="51" t="s">
        <v>89</v>
      </c>
      <c r="G374" s="50">
        <v>245</v>
      </c>
      <c r="H374" s="64">
        <f t="shared" si="14"/>
        <v>1225</v>
      </c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>
      <c r="A375" s="15">
        <v>308</v>
      </c>
      <c r="B375" s="15"/>
      <c r="C375" s="63" t="s">
        <v>161</v>
      </c>
      <c r="D375" s="15"/>
      <c r="E375" s="51">
        <v>5</v>
      </c>
      <c r="F375" s="51" t="s">
        <v>89</v>
      </c>
      <c r="G375" s="50">
        <v>75</v>
      </c>
      <c r="H375" s="64">
        <f t="shared" si="14"/>
        <v>375</v>
      </c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>
      <c r="A376" s="15">
        <v>309</v>
      </c>
      <c r="B376" s="15"/>
      <c r="C376" s="63" t="s">
        <v>162</v>
      </c>
      <c r="D376" s="15"/>
      <c r="E376" s="51">
        <v>6</v>
      </c>
      <c r="F376" s="51" t="s">
        <v>143</v>
      </c>
      <c r="G376" s="50">
        <v>320</v>
      </c>
      <c r="H376" s="64">
        <f t="shared" si="14"/>
        <v>1920</v>
      </c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>
      <c r="A377" s="15">
        <v>310</v>
      </c>
      <c r="B377" s="15"/>
      <c r="C377" s="63" t="s">
        <v>305</v>
      </c>
      <c r="D377" s="15"/>
      <c r="E377" s="51">
        <v>2</v>
      </c>
      <c r="F377" s="51" t="s">
        <v>89</v>
      </c>
      <c r="G377" s="50">
        <v>4850</v>
      </c>
      <c r="H377" s="64">
        <f t="shared" si="14"/>
        <v>9700</v>
      </c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>
      <c r="A378" s="15">
        <v>311</v>
      </c>
      <c r="B378" s="15"/>
      <c r="C378" s="63" t="s">
        <v>164</v>
      </c>
      <c r="D378" s="15"/>
      <c r="E378" s="51">
        <v>2</v>
      </c>
      <c r="F378" s="51" t="s">
        <v>89</v>
      </c>
      <c r="G378" s="50">
        <v>980</v>
      </c>
      <c r="H378" s="64">
        <f t="shared" si="14"/>
        <v>1960</v>
      </c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>
      <c r="A379" s="15">
        <v>312</v>
      </c>
      <c r="B379" s="15"/>
      <c r="C379" s="63" t="s">
        <v>103</v>
      </c>
      <c r="D379" s="15"/>
      <c r="E379" s="51">
        <v>5</v>
      </c>
      <c r="F379" s="51" t="s">
        <v>89</v>
      </c>
      <c r="G379" s="50">
        <v>245</v>
      </c>
      <c r="H379" s="64">
        <f t="shared" si="14"/>
        <v>1225</v>
      </c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>
      <c r="A380" s="15">
        <v>313</v>
      </c>
      <c r="B380" s="15"/>
      <c r="C380" s="63" t="s">
        <v>101</v>
      </c>
      <c r="D380" s="15"/>
      <c r="E380" s="51">
        <v>5</v>
      </c>
      <c r="F380" s="51" t="s">
        <v>89</v>
      </c>
      <c r="G380" s="50">
        <v>45</v>
      </c>
      <c r="H380" s="64">
        <f t="shared" si="14"/>
        <v>225</v>
      </c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>
      <c r="A381" s="15">
        <v>314</v>
      </c>
      <c r="B381" s="15"/>
      <c r="C381" s="63" t="s">
        <v>165</v>
      </c>
      <c r="D381" s="15"/>
      <c r="E381" s="51">
        <v>8</v>
      </c>
      <c r="F381" s="51" t="s">
        <v>89</v>
      </c>
      <c r="G381" s="50">
        <v>115</v>
      </c>
      <c r="H381" s="64">
        <f t="shared" si="14"/>
        <v>920</v>
      </c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>
      <c r="A382" s="15">
        <v>315</v>
      </c>
      <c r="B382" s="15"/>
      <c r="C382" s="63" t="s">
        <v>175</v>
      </c>
      <c r="D382" s="15"/>
      <c r="E382" s="51">
        <v>2</v>
      </c>
      <c r="F382" s="51" t="s">
        <v>89</v>
      </c>
      <c r="G382" s="50">
        <v>50</v>
      </c>
      <c r="H382" s="64">
        <f t="shared" si="14"/>
        <v>100</v>
      </c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>
      <c r="A383" s="15">
        <v>316</v>
      </c>
      <c r="B383" s="15"/>
      <c r="C383" s="63" t="s">
        <v>349</v>
      </c>
      <c r="D383" s="15"/>
      <c r="E383" s="51">
        <v>3</v>
      </c>
      <c r="F383" s="51" t="s">
        <v>89</v>
      </c>
      <c r="G383" s="50">
        <v>80</v>
      </c>
      <c r="H383" s="64">
        <f t="shared" si="14"/>
        <v>240</v>
      </c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>
      <c r="A384" s="15">
        <v>317</v>
      </c>
      <c r="B384" s="15"/>
      <c r="C384" s="63" t="s">
        <v>168</v>
      </c>
      <c r="D384" s="15"/>
      <c r="E384" s="51">
        <v>3</v>
      </c>
      <c r="F384" s="51" t="s">
        <v>89</v>
      </c>
      <c r="G384" s="50">
        <v>65</v>
      </c>
      <c r="H384" s="64">
        <f t="shared" si="14"/>
        <v>195</v>
      </c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>
      <c r="A385" s="15">
        <v>318</v>
      </c>
      <c r="B385" s="15"/>
      <c r="C385" s="63" t="s">
        <v>124</v>
      </c>
      <c r="D385" s="15"/>
      <c r="E385" s="51">
        <v>35</v>
      </c>
      <c r="F385" s="51" t="s">
        <v>89</v>
      </c>
      <c r="G385" s="50">
        <v>1000</v>
      </c>
      <c r="H385" s="64">
        <f t="shared" si="14"/>
        <v>35000</v>
      </c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>
      <c r="A386" s="15">
        <v>319</v>
      </c>
      <c r="B386" s="15"/>
      <c r="C386" s="63" t="s">
        <v>125</v>
      </c>
      <c r="D386" s="15"/>
      <c r="E386" s="51">
        <v>35</v>
      </c>
      <c r="F386" s="51" t="s">
        <v>89</v>
      </c>
      <c r="G386" s="50">
        <v>500</v>
      </c>
      <c r="H386" s="64">
        <f t="shared" si="14"/>
        <v>17500</v>
      </c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>
      <c r="A387" s="15">
        <v>320</v>
      </c>
      <c r="B387" s="15"/>
      <c r="C387" s="63" t="s">
        <v>115</v>
      </c>
      <c r="D387" s="15"/>
      <c r="E387" s="51">
        <v>4</v>
      </c>
      <c r="F387" s="51" t="s">
        <v>350</v>
      </c>
      <c r="G387" s="50">
        <v>300</v>
      </c>
      <c r="H387" s="64">
        <f t="shared" si="14"/>
        <v>1200</v>
      </c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>
      <c r="A388" s="15">
        <v>321</v>
      </c>
      <c r="B388" s="15"/>
      <c r="C388" s="63" t="s">
        <v>119</v>
      </c>
      <c r="D388" s="15"/>
      <c r="E388" s="51">
        <v>100</v>
      </c>
      <c r="F388" s="51" t="s">
        <v>118</v>
      </c>
      <c r="G388" s="50">
        <v>150</v>
      </c>
      <c r="H388" s="64">
        <f t="shared" si="14"/>
        <v>15000</v>
      </c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>
      <c r="A389" s="15">
        <v>322</v>
      </c>
      <c r="B389" s="15"/>
      <c r="C389" s="63" t="s">
        <v>192</v>
      </c>
      <c r="D389" s="15"/>
      <c r="E389" s="51">
        <v>100</v>
      </c>
      <c r="F389" s="51" t="s">
        <v>118</v>
      </c>
      <c r="G389" s="50">
        <v>120</v>
      </c>
      <c r="H389" s="64">
        <f t="shared" si="14"/>
        <v>12000</v>
      </c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>
      <c r="A390" s="15">
        <v>323</v>
      </c>
      <c r="B390" s="15"/>
      <c r="C390" s="63" t="s">
        <v>121</v>
      </c>
      <c r="D390" s="15"/>
      <c r="E390" s="51">
        <v>100</v>
      </c>
      <c r="F390" s="51" t="s">
        <v>118</v>
      </c>
      <c r="G390" s="50">
        <v>180</v>
      </c>
      <c r="H390" s="64">
        <f t="shared" si="14"/>
        <v>18000</v>
      </c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>
      <c r="A391" s="15">
        <v>324</v>
      </c>
      <c r="B391" s="15"/>
      <c r="C391" s="63" t="s">
        <v>193</v>
      </c>
      <c r="D391" s="15"/>
      <c r="E391" s="51">
        <v>100</v>
      </c>
      <c r="F391" s="51" t="s">
        <v>118</v>
      </c>
      <c r="G391" s="50">
        <v>120</v>
      </c>
      <c r="H391" s="64">
        <f t="shared" si="14"/>
        <v>12000</v>
      </c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>
      <c r="A392" s="15">
        <v>325</v>
      </c>
      <c r="B392" s="15"/>
      <c r="C392" s="63" t="s">
        <v>122</v>
      </c>
      <c r="D392" s="15"/>
      <c r="E392" s="51">
        <v>100</v>
      </c>
      <c r="F392" s="51" t="s">
        <v>118</v>
      </c>
      <c r="G392" s="50">
        <v>180</v>
      </c>
      <c r="H392" s="64">
        <f t="shared" si="14"/>
        <v>18000</v>
      </c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>
      <c r="A393" s="15">
        <v>326</v>
      </c>
      <c r="B393" s="15"/>
      <c r="C393" s="63" t="s">
        <v>117</v>
      </c>
      <c r="D393" s="15"/>
      <c r="E393" s="51">
        <v>130</v>
      </c>
      <c r="F393" s="51" t="s">
        <v>118</v>
      </c>
      <c r="G393" s="50">
        <v>2900</v>
      </c>
      <c r="H393" s="64">
        <f t="shared" si="14"/>
        <v>377000</v>
      </c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>
      <c r="A394" s="15">
        <v>327</v>
      </c>
      <c r="B394" s="15"/>
      <c r="C394" s="63" t="s">
        <v>107</v>
      </c>
      <c r="D394" s="15"/>
      <c r="E394" s="51">
        <v>11</v>
      </c>
      <c r="F394" s="51" t="s">
        <v>89</v>
      </c>
      <c r="G394" s="50">
        <v>3500</v>
      </c>
      <c r="H394" s="64">
        <f t="shared" si="14"/>
        <v>38500</v>
      </c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ht="30">
      <c r="A395" s="15">
        <v>328</v>
      </c>
      <c r="B395" s="15"/>
      <c r="C395" s="63" t="s">
        <v>353</v>
      </c>
      <c r="D395" s="15"/>
      <c r="E395" s="51">
        <v>100</v>
      </c>
      <c r="F395" s="51" t="s">
        <v>89</v>
      </c>
      <c r="G395" s="50">
        <v>1200</v>
      </c>
      <c r="H395" s="64">
        <f t="shared" si="14"/>
        <v>120000</v>
      </c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 ht="30">
      <c r="A396" s="15">
        <v>329</v>
      </c>
      <c r="B396" s="15"/>
      <c r="C396" s="63" t="s">
        <v>109</v>
      </c>
      <c r="D396" s="15"/>
      <c r="E396" s="51">
        <v>10</v>
      </c>
      <c r="F396" s="51" t="s">
        <v>89</v>
      </c>
      <c r="G396" s="50">
        <v>2000</v>
      </c>
      <c r="H396" s="64">
        <f t="shared" si="14"/>
        <v>20000</v>
      </c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 ht="31.5">
      <c r="A397" s="15">
        <v>330</v>
      </c>
      <c r="B397" s="58" t="s">
        <v>347</v>
      </c>
      <c r="C397" s="59" t="s">
        <v>29</v>
      </c>
      <c r="D397" s="58" t="s">
        <v>348</v>
      </c>
      <c r="E397" s="60"/>
      <c r="F397" s="60"/>
      <c r="G397" s="61"/>
      <c r="H397" s="62">
        <f>+SUM(H398:H415)</f>
        <v>400000</v>
      </c>
      <c r="I397" s="58" t="s">
        <v>19</v>
      </c>
      <c r="J397" s="58"/>
      <c r="K397" s="58"/>
      <c r="L397" s="58"/>
      <c r="M397" s="58">
        <v>1</v>
      </c>
      <c r="N397" s="58"/>
      <c r="O397" s="58"/>
      <c r="P397" s="58"/>
      <c r="Q397" s="58">
        <v>1</v>
      </c>
      <c r="R397" s="58"/>
      <c r="S397" s="58"/>
      <c r="T397" s="58"/>
      <c r="U397" s="58"/>
    </row>
    <row r="398" spans="1:21">
      <c r="A398" s="15">
        <v>331</v>
      </c>
      <c r="B398" s="15"/>
      <c r="C398" s="63" t="s">
        <v>99</v>
      </c>
      <c r="D398" s="15"/>
      <c r="E398" s="51">
        <v>16</v>
      </c>
      <c r="F398" s="51" t="s">
        <v>100</v>
      </c>
      <c r="G398" s="50">
        <v>3500</v>
      </c>
      <c r="H398" s="64">
        <f>+E398*G398</f>
        <v>56000</v>
      </c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>
      <c r="A399" s="15">
        <v>332</v>
      </c>
      <c r="B399" s="15"/>
      <c r="C399" s="63" t="s">
        <v>96</v>
      </c>
      <c r="D399" s="15"/>
      <c r="E399" s="51">
        <v>80</v>
      </c>
      <c r="F399" s="51" t="s">
        <v>89</v>
      </c>
      <c r="G399" s="50">
        <v>80</v>
      </c>
      <c r="H399" s="64">
        <f t="shared" ref="H399:H415" si="15">+E399*G399</f>
        <v>6400</v>
      </c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>
      <c r="A400" s="15">
        <v>333</v>
      </c>
      <c r="B400" s="15"/>
      <c r="C400" s="63" t="s">
        <v>134</v>
      </c>
      <c r="D400" s="15"/>
      <c r="E400" s="51">
        <v>22</v>
      </c>
      <c r="F400" s="51" t="s">
        <v>89</v>
      </c>
      <c r="G400" s="50">
        <v>100</v>
      </c>
      <c r="H400" s="64">
        <f t="shared" si="15"/>
        <v>2200</v>
      </c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:21">
      <c r="A401" s="15">
        <v>334</v>
      </c>
      <c r="B401" s="15"/>
      <c r="C401" s="63" t="s">
        <v>161</v>
      </c>
      <c r="D401" s="15"/>
      <c r="E401" s="51">
        <f>47*2</f>
        <v>94</v>
      </c>
      <c r="F401" s="51" t="s">
        <v>89</v>
      </c>
      <c r="G401" s="50">
        <v>150</v>
      </c>
      <c r="H401" s="64">
        <f t="shared" si="15"/>
        <v>14100</v>
      </c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>
      <c r="A402" s="15">
        <v>335</v>
      </c>
      <c r="B402" s="15"/>
      <c r="C402" s="63" t="s">
        <v>175</v>
      </c>
      <c r="D402" s="15"/>
      <c r="E402" s="51">
        <v>6</v>
      </c>
      <c r="F402" s="51" t="s">
        <v>89</v>
      </c>
      <c r="G402" s="50">
        <v>50</v>
      </c>
      <c r="H402" s="64">
        <f t="shared" si="15"/>
        <v>300</v>
      </c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>
      <c r="A403" s="15">
        <v>336</v>
      </c>
      <c r="B403" s="15"/>
      <c r="C403" s="63" t="s">
        <v>82</v>
      </c>
      <c r="D403" s="15"/>
      <c r="E403" s="51">
        <v>40</v>
      </c>
      <c r="F403" s="51" t="s">
        <v>143</v>
      </c>
      <c r="G403" s="50">
        <v>380</v>
      </c>
      <c r="H403" s="64">
        <f t="shared" si="15"/>
        <v>15200</v>
      </c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>
      <c r="A404" s="15">
        <v>337</v>
      </c>
      <c r="B404" s="15"/>
      <c r="C404" s="63" t="s">
        <v>184</v>
      </c>
      <c r="D404" s="15"/>
      <c r="E404" s="51">
        <v>40</v>
      </c>
      <c r="F404" s="51" t="s">
        <v>143</v>
      </c>
      <c r="G404" s="50">
        <v>400</v>
      </c>
      <c r="H404" s="64">
        <f t="shared" si="15"/>
        <v>16000</v>
      </c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>
      <c r="A405" s="15">
        <v>338</v>
      </c>
      <c r="B405" s="15"/>
      <c r="C405" s="63" t="s">
        <v>91</v>
      </c>
      <c r="D405" s="15"/>
      <c r="E405" s="51">
        <v>6</v>
      </c>
      <c r="F405" s="51" t="s">
        <v>139</v>
      </c>
      <c r="G405" s="50">
        <v>290</v>
      </c>
      <c r="H405" s="64">
        <f t="shared" si="15"/>
        <v>1740</v>
      </c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>
      <c r="A406" s="15">
        <v>339</v>
      </c>
      <c r="B406" s="15"/>
      <c r="C406" s="63" t="s">
        <v>116</v>
      </c>
      <c r="D406" s="15"/>
      <c r="E406" s="51">
        <v>22</v>
      </c>
      <c r="F406" s="51" t="s">
        <v>139</v>
      </c>
      <c r="G406" s="50">
        <v>80</v>
      </c>
      <c r="H406" s="64">
        <f t="shared" si="15"/>
        <v>1760</v>
      </c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>
      <c r="A407" s="15">
        <v>340</v>
      </c>
      <c r="B407" s="15"/>
      <c r="C407" s="63" t="s">
        <v>174</v>
      </c>
      <c r="D407" s="15"/>
      <c r="E407" s="51">
        <v>20</v>
      </c>
      <c r="F407" s="51" t="s">
        <v>136</v>
      </c>
      <c r="G407" s="50">
        <v>70</v>
      </c>
      <c r="H407" s="64">
        <f t="shared" si="15"/>
        <v>1400</v>
      </c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>
      <c r="A408" s="15">
        <v>341</v>
      </c>
      <c r="B408" s="15"/>
      <c r="C408" s="63" t="s">
        <v>119</v>
      </c>
      <c r="D408" s="15"/>
      <c r="E408" s="51">
        <f>80*2</f>
        <v>160</v>
      </c>
      <c r="F408" s="51" t="s">
        <v>118</v>
      </c>
      <c r="G408" s="50">
        <v>150</v>
      </c>
      <c r="H408" s="64">
        <f t="shared" si="15"/>
        <v>24000</v>
      </c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>
      <c r="A409" s="15">
        <v>342</v>
      </c>
      <c r="B409" s="15"/>
      <c r="C409" s="63" t="s">
        <v>192</v>
      </c>
      <c r="D409" s="15"/>
      <c r="E409" s="51">
        <v>160</v>
      </c>
      <c r="F409" s="51" t="s">
        <v>118</v>
      </c>
      <c r="G409" s="50">
        <v>120</v>
      </c>
      <c r="H409" s="64">
        <f t="shared" si="15"/>
        <v>19200</v>
      </c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>
      <c r="A410" s="15">
        <v>343</v>
      </c>
      <c r="B410" s="15"/>
      <c r="C410" s="63" t="s">
        <v>121</v>
      </c>
      <c r="D410" s="15"/>
      <c r="E410" s="51">
        <v>160</v>
      </c>
      <c r="F410" s="51" t="s">
        <v>118</v>
      </c>
      <c r="G410" s="50">
        <v>180</v>
      </c>
      <c r="H410" s="64">
        <f t="shared" si="15"/>
        <v>28800</v>
      </c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>
      <c r="A411" s="15">
        <v>344</v>
      </c>
      <c r="B411" s="15"/>
      <c r="C411" s="63" t="s">
        <v>193</v>
      </c>
      <c r="D411" s="15"/>
      <c r="E411" s="51">
        <v>160</v>
      </c>
      <c r="F411" s="51" t="s">
        <v>118</v>
      </c>
      <c r="G411" s="50">
        <v>120</v>
      </c>
      <c r="H411" s="64">
        <f t="shared" si="15"/>
        <v>19200</v>
      </c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:21">
      <c r="A412" s="15">
        <v>345</v>
      </c>
      <c r="B412" s="15"/>
      <c r="C412" s="63" t="s">
        <v>124</v>
      </c>
      <c r="D412" s="15"/>
      <c r="E412" s="51">
        <v>22</v>
      </c>
      <c r="F412" s="51" t="s">
        <v>89</v>
      </c>
      <c r="G412" s="50">
        <v>1000</v>
      </c>
      <c r="H412" s="64">
        <f t="shared" si="15"/>
        <v>22000</v>
      </c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>
      <c r="A413" s="15">
        <v>346</v>
      </c>
      <c r="B413" s="15"/>
      <c r="C413" s="63" t="s">
        <v>125</v>
      </c>
      <c r="D413" s="15"/>
      <c r="E413" s="51">
        <v>22</v>
      </c>
      <c r="F413" s="51" t="s">
        <v>89</v>
      </c>
      <c r="G413" s="50">
        <v>500</v>
      </c>
      <c r="H413" s="64">
        <f t="shared" si="15"/>
        <v>11000</v>
      </c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:21">
      <c r="A414" s="15">
        <v>347</v>
      </c>
      <c r="B414" s="15"/>
      <c r="C414" s="63" t="s">
        <v>141</v>
      </c>
      <c r="D414" s="15"/>
      <c r="E414" s="51">
        <v>160</v>
      </c>
      <c r="F414" s="51" t="s">
        <v>89</v>
      </c>
      <c r="G414" s="50">
        <v>950</v>
      </c>
      <c r="H414" s="64">
        <f t="shared" si="15"/>
        <v>152000</v>
      </c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>
      <c r="A415" s="15">
        <v>348</v>
      </c>
      <c r="B415" s="15"/>
      <c r="C415" s="63" t="s">
        <v>163</v>
      </c>
      <c r="D415" s="15"/>
      <c r="E415" s="51">
        <v>2</v>
      </c>
      <c r="F415" s="51" t="s">
        <v>113</v>
      </c>
      <c r="G415" s="50">
        <v>4350</v>
      </c>
      <c r="H415" s="64">
        <f t="shared" si="15"/>
        <v>8700</v>
      </c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:21" ht="47.25">
      <c r="A416" s="15">
        <v>349</v>
      </c>
      <c r="B416" s="58" t="s">
        <v>347</v>
      </c>
      <c r="C416" s="59" t="s">
        <v>25</v>
      </c>
      <c r="D416" s="58" t="s">
        <v>348</v>
      </c>
      <c r="E416" s="60"/>
      <c r="F416" s="60"/>
      <c r="G416" s="61"/>
      <c r="H416" s="62">
        <f>+SUM(H417:H447)</f>
        <v>1375000</v>
      </c>
      <c r="I416" s="58" t="s">
        <v>19</v>
      </c>
      <c r="J416" s="58"/>
      <c r="K416" s="58"/>
      <c r="L416" s="58"/>
      <c r="M416" s="58"/>
      <c r="N416" s="58"/>
      <c r="O416" s="58"/>
      <c r="P416" s="58">
        <v>1</v>
      </c>
      <c r="Q416" s="58"/>
      <c r="R416" s="58">
        <v>1</v>
      </c>
      <c r="S416" s="58"/>
      <c r="T416" s="58"/>
      <c r="U416" s="58"/>
    </row>
    <row r="417" spans="1:21">
      <c r="A417" s="15">
        <v>350</v>
      </c>
      <c r="B417" s="15"/>
      <c r="C417" s="63" t="s">
        <v>82</v>
      </c>
      <c r="D417" s="15"/>
      <c r="E417" s="51">
        <v>35</v>
      </c>
      <c r="F417" s="51" t="s">
        <v>143</v>
      </c>
      <c r="G417" s="50">
        <v>380</v>
      </c>
      <c r="H417" s="64">
        <f>+E417*G417</f>
        <v>13300</v>
      </c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>
      <c r="A418" s="15">
        <v>351</v>
      </c>
      <c r="B418" s="15"/>
      <c r="C418" s="63" t="s">
        <v>184</v>
      </c>
      <c r="D418" s="15"/>
      <c r="E418" s="51">
        <v>35</v>
      </c>
      <c r="F418" s="51" t="s">
        <v>143</v>
      </c>
      <c r="G418" s="50">
        <v>450</v>
      </c>
      <c r="H418" s="64">
        <f t="shared" ref="H418:H447" si="16">+E418*G418</f>
        <v>15750</v>
      </c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>
      <c r="A419" s="15">
        <v>352</v>
      </c>
      <c r="B419" s="15"/>
      <c r="C419" s="63" t="s">
        <v>156</v>
      </c>
      <c r="D419" s="15"/>
      <c r="E419" s="51">
        <v>35</v>
      </c>
      <c r="F419" s="51" t="s">
        <v>136</v>
      </c>
      <c r="G419" s="50">
        <v>70</v>
      </c>
      <c r="H419" s="64">
        <f t="shared" si="16"/>
        <v>2450</v>
      </c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:21">
      <c r="A420" s="15">
        <v>353</v>
      </c>
      <c r="B420" s="15"/>
      <c r="C420" s="63" t="s">
        <v>155</v>
      </c>
      <c r="D420" s="15"/>
      <c r="E420" s="51">
        <v>30</v>
      </c>
      <c r="F420" s="51" t="s">
        <v>136</v>
      </c>
      <c r="G420" s="50">
        <v>99</v>
      </c>
      <c r="H420" s="64">
        <f t="shared" si="16"/>
        <v>2970</v>
      </c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>
      <c r="A421" s="15">
        <v>354</v>
      </c>
      <c r="B421" s="15"/>
      <c r="C421" s="63" t="s">
        <v>91</v>
      </c>
      <c r="D421" s="15"/>
      <c r="E421" s="51">
        <v>150</v>
      </c>
      <c r="F421" s="51" t="s">
        <v>89</v>
      </c>
      <c r="G421" s="50">
        <v>35</v>
      </c>
      <c r="H421" s="64">
        <f t="shared" si="16"/>
        <v>5250</v>
      </c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>
      <c r="A422" s="15">
        <v>355</v>
      </c>
      <c r="B422" s="15"/>
      <c r="C422" s="63" t="s">
        <v>127</v>
      </c>
      <c r="D422" s="15"/>
      <c r="E422" s="51">
        <v>20</v>
      </c>
      <c r="F422" s="51" t="s">
        <v>89</v>
      </c>
      <c r="G422" s="50">
        <v>60</v>
      </c>
      <c r="H422" s="64">
        <f t="shared" si="16"/>
        <v>1200</v>
      </c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>
      <c r="A423" s="15">
        <v>356</v>
      </c>
      <c r="B423" s="15"/>
      <c r="C423" s="63" t="s">
        <v>85</v>
      </c>
      <c r="D423" s="15"/>
      <c r="E423" s="51">
        <v>20</v>
      </c>
      <c r="F423" s="51" t="s">
        <v>136</v>
      </c>
      <c r="G423" s="50">
        <v>70</v>
      </c>
      <c r="H423" s="64">
        <f t="shared" si="16"/>
        <v>1400</v>
      </c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spans="1:21">
      <c r="A424" s="15">
        <v>357</v>
      </c>
      <c r="B424" s="15"/>
      <c r="C424" s="63" t="s">
        <v>351</v>
      </c>
      <c r="D424" s="15"/>
      <c r="E424" s="51">
        <v>200</v>
      </c>
      <c r="F424" s="51" t="s">
        <v>89</v>
      </c>
      <c r="G424" s="50">
        <v>900</v>
      </c>
      <c r="H424" s="64">
        <f t="shared" si="16"/>
        <v>180000</v>
      </c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spans="1:21">
      <c r="A425" s="15">
        <v>358</v>
      </c>
      <c r="B425" s="15"/>
      <c r="C425" s="63" t="s">
        <v>169</v>
      </c>
      <c r="D425" s="15"/>
      <c r="E425" s="51">
        <v>150</v>
      </c>
      <c r="F425" s="51" t="s">
        <v>89</v>
      </c>
      <c r="G425" s="50">
        <v>55</v>
      </c>
      <c r="H425" s="64">
        <f t="shared" si="16"/>
        <v>8250</v>
      </c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spans="1:21">
      <c r="A426" s="15">
        <v>359</v>
      </c>
      <c r="B426" s="15"/>
      <c r="C426" s="63" t="s">
        <v>128</v>
      </c>
      <c r="D426" s="15"/>
      <c r="E426" s="51">
        <v>22</v>
      </c>
      <c r="F426" s="51" t="s">
        <v>136</v>
      </c>
      <c r="G426" s="50">
        <v>45</v>
      </c>
      <c r="H426" s="64">
        <f t="shared" si="16"/>
        <v>990</v>
      </c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spans="1:21">
      <c r="A427" s="15">
        <v>360</v>
      </c>
      <c r="B427" s="15"/>
      <c r="C427" s="63" t="s">
        <v>129</v>
      </c>
      <c r="D427" s="15"/>
      <c r="E427" s="51">
        <v>150</v>
      </c>
      <c r="F427" s="51" t="s">
        <v>89</v>
      </c>
      <c r="G427" s="50">
        <v>40</v>
      </c>
      <c r="H427" s="64">
        <f t="shared" si="16"/>
        <v>6000</v>
      </c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spans="1:21">
      <c r="A428" s="15">
        <v>361</v>
      </c>
      <c r="B428" s="15"/>
      <c r="C428" s="63" t="s">
        <v>130</v>
      </c>
      <c r="D428" s="15"/>
      <c r="E428" s="51">
        <v>150</v>
      </c>
      <c r="F428" s="51" t="s">
        <v>89</v>
      </c>
      <c r="G428" s="50">
        <v>60</v>
      </c>
      <c r="H428" s="64">
        <f t="shared" si="16"/>
        <v>9000</v>
      </c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spans="1:21">
      <c r="A429" s="15">
        <v>362</v>
      </c>
      <c r="B429" s="15"/>
      <c r="C429" s="63" t="s">
        <v>131</v>
      </c>
      <c r="D429" s="15"/>
      <c r="E429" s="51">
        <v>9</v>
      </c>
      <c r="F429" s="51" t="s">
        <v>136</v>
      </c>
      <c r="G429" s="50">
        <v>200</v>
      </c>
      <c r="H429" s="64">
        <f t="shared" si="16"/>
        <v>1800</v>
      </c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spans="1:21">
      <c r="A430" s="15">
        <v>363</v>
      </c>
      <c r="B430" s="15"/>
      <c r="C430" s="63" t="s">
        <v>132</v>
      </c>
      <c r="D430" s="15"/>
      <c r="E430" s="51">
        <v>10</v>
      </c>
      <c r="F430" s="51" t="s">
        <v>136</v>
      </c>
      <c r="G430" s="50">
        <v>210</v>
      </c>
      <c r="H430" s="64">
        <f t="shared" si="16"/>
        <v>2100</v>
      </c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spans="1:21">
      <c r="A431" s="15">
        <v>364</v>
      </c>
      <c r="B431" s="15"/>
      <c r="C431" s="63" t="s">
        <v>133</v>
      </c>
      <c r="D431" s="15"/>
      <c r="E431" s="51">
        <v>150</v>
      </c>
      <c r="F431" s="51" t="s">
        <v>89</v>
      </c>
      <c r="G431" s="50">
        <v>70</v>
      </c>
      <c r="H431" s="64">
        <f t="shared" si="16"/>
        <v>10500</v>
      </c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spans="1:21">
      <c r="A432" s="15">
        <v>365</v>
      </c>
      <c r="B432" s="15"/>
      <c r="C432" s="63" t="s">
        <v>103</v>
      </c>
      <c r="D432" s="15"/>
      <c r="E432" s="51">
        <v>14</v>
      </c>
      <c r="F432" s="51" t="s">
        <v>89</v>
      </c>
      <c r="G432" s="50">
        <v>120</v>
      </c>
      <c r="H432" s="64">
        <f t="shared" si="16"/>
        <v>1680</v>
      </c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1:21">
      <c r="A433" s="15">
        <v>366</v>
      </c>
      <c r="B433" s="15"/>
      <c r="C433" s="63" t="s">
        <v>134</v>
      </c>
      <c r="D433" s="15"/>
      <c r="E433" s="51">
        <v>14</v>
      </c>
      <c r="F433" s="51" t="s">
        <v>89</v>
      </c>
      <c r="G433" s="50">
        <v>100</v>
      </c>
      <c r="H433" s="64">
        <f t="shared" si="16"/>
        <v>1400</v>
      </c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spans="1:21">
      <c r="A434" s="15">
        <v>367</v>
      </c>
      <c r="B434" s="15"/>
      <c r="C434" s="63" t="s">
        <v>135</v>
      </c>
      <c r="D434" s="15"/>
      <c r="E434" s="51">
        <v>5</v>
      </c>
      <c r="F434" s="51" t="s">
        <v>136</v>
      </c>
      <c r="G434" s="50">
        <v>200</v>
      </c>
      <c r="H434" s="64">
        <f t="shared" si="16"/>
        <v>1000</v>
      </c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1:21">
      <c r="A435" s="15">
        <v>368</v>
      </c>
      <c r="B435" s="15"/>
      <c r="C435" s="63" t="s">
        <v>99</v>
      </c>
      <c r="D435" s="15"/>
      <c r="E435" s="51">
        <v>25</v>
      </c>
      <c r="F435" s="51" t="s">
        <v>100</v>
      </c>
      <c r="G435" s="50">
        <v>3500</v>
      </c>
      <c r="H435" s="64">
        <f t="shared" si="16"/>
        <v>87500</v>
      </c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1:21">
      <c r="A436" s="15">
        <v>369</v>
      </c>
      <c r="B436" s="15"/>
      <c r="C436" s="63" t="s">
        <v>137</v>
      </c>
      <c r="D436" s="15"/>
      <c r="E436" s="51">
        <v>4</v>
      </c>
      <c r="F436" s="51" t="s">
        <v>89</v>
      </c>
      <c r="G436" s="50">
        <v>740</v>
      </c>
      <c r="H436" s="64">
        <f t="shared" si="16"/>
        <v>2960</v>
      </c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1:21">
      <c r="A437" s="15">
        <v>370</v>
      </c>
      <c r="B437" s="15"/>
      <c r="C437" s="63" t="s">
        <v>124</v>
      </c>
      <c r="D437" s="15"/>
      <c r="E437" s="51">
        <v>75</v>
      </c>
      <c r="F437" s="51" t="s">
        <v>89</v>
      </c>
      <c r="G437" s="50">
        <v>1000</v>
      </c>
      <c r="H437" s="64">
        <f t="shared" si="16"/>
        <v>75000</v>
      </c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1:21">
      <c r="A438" s="15">
        <v>371</v>
      </c>
      <c r="B438" s="15"/>
      <c r="C438" s="63" t="s">
        <v>125</v>
      </c>
      <c r="D438" s="15"/>
      <c r="E438" s="51">
        <v>74</v>
      </c>
      <c r="F438" s="51" t="s">
        <v>89</v>
      </c>
      <c r="G438" s="50">
        <v>1000</v>
      </c>
      <c r="H438" s="64">
        <f t="shared" si="16"/>
        <v>74000</v>
      </c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spans="1:21">
      <c r="A439" s="15">
        <v>372</v>
      </c>
      <c r="B439" s="15"/>
      <c r="C439" s="63" t="s">
        <v>119</v>
      </c>
      <c r="D439" s="15"/>
      <c r="E439" s="51">
        <v>150</v>
      </c>
      <c r="F439" s="51" t="s">
        <v>118</v>
      </c>
      <c r="G439" s="50">
        <v>150</v>
      </c>
      <c r="H439" s="64">
        <f t="shared" si="16"/>
        <v>22500</v>
      </c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1:21">
      <c r="A440" s="15">
        <v>373</v>
      </c>
      <c r="B440" s="15"/>
      <c r="C440" s="63" t="s">
        <v>192</v>
      </c>
      <c r="D440" s="15"/>
      <c r="E440" s="51">
        <v>150</v>
      </c>
      <c r="F440" s="51" t="s">
        <v>118</v>
      </c>
      <c r="G440" s="50">
        <v>120</v>
      </c>
      <c r="H440" s="64">
        <f t="shared" si="16"/>
        <v>18000</v>
      </c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spans="1:21">
      <c r="A441" s="15">
        <v>374</v>
      </c>
      <c r="B441" s="15"/>
      <c r="C441" s="63" t="s">
        <v>121</v>
      </c>
      <c r="D441" s="15"/>
      <c r="E441" s="51">
        <v>150</v>
      </c>
      <c r="F441" s="51" t="s">
        <v>118</v>
      </c>
      <c r="G441" s="50">
        <v>180</v>
      </c>
      <c r="H441" s="64">
        <f t="shared" si="16"/>
        <v>27000</v>
      </c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spans="1:21">
      <c r="A442" s="15">
        <v>375</v>
      </c>
      <c r="B442" s="15"/>
      <c r="C442" s="63" t="s">
        <v>193</v>
      </c>
      <c r="D442" s="15"/>
      <c r="E442" s="51">
        <v>150</v>
      </c>
      <c r="F442" s="51" t="s">
        <v>118</v>
      </c>
      <c r="G442" s="50">
        <v>120</v>
      </c>
      <c r="H442" s="64">
        <f t="shared" si="16"/>
        <v>18000</v>
      </c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1:21">
      <c r="A443" s="15">
        <v>376</v>
      </c>
      <c r="B443" s="15"/>
      <c r="C443" s="63" t="s">
        <v>122</v>
      </c>
      <c r="D443" s="15"/>
      <c r="E443" s="51">
        <v>150</v>
      </c>
      <c r="F443" s="51" t="s">
        <v>118</v>
      </c>
      <c r="G443" s="50">
        <v>180</v>
      </c>
      <c r="H443" s="64">
        <f t="shared" si="16"/>
        <v>27000</v>
      </c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1:21">
      <c r="A444" s="15">
        <v>377</v>
      </c>
      <c r="B444" s="15"/>
      <c r="C444" s="63" t="s">
        <v>117</v>
      </c>
      <c r="D444" s="15"/>
      <c r="E444" s="51">
        <v>110</v>
      </c>
      <c r="F444" s="51" t="s">
        <v>118</v>
      </c>
      <c r="G444" s="50">
        <v>2700</v>
      </c>
      <c r="H444" s="64">
        <f t="shared" si="16"/>
        <v>297000</v>
      </c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spans="1:21">
      <c r="A445" s="15">
        <v>378</v>
      </c>
      <c r="B445" s="15"/>
      <c r="C445" s="63" t="s">
        <v>107</v>
      </c>
      <c r="D445" s="15"/>
      <c r="E445" s="51">
        <v>30</v>
      </c>
      <c r="F445" s="51" t="s">
        <v>89</v>
      </c>
      <c r="G445" s="50">
        <v>3500</v>
      </c>
      <c r="H445" s="64">
        <f t="shared" si="16"/>
        <v>105000</v>
      </c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spans="1:21" ht="30">
      <c r="A446" s="15">
        <v>379</v>
      </c>
      <c r="B446" s="15"/>
      <c r="C446" s="63" t="s">
        <v>353</v>
      </c>
      <c r="D446" s="15"/>
      <c r="E446" s="51">
        <v>180</v>
      </c>
      <c r="F446" s="51" t="s">
        <v>89</v>
      </c>
      <c r="G446" s="50">
        <v>1200</v>
      </c>
      <c r="H446" s="64">
        <f t="shared" si="16"/>
        <v>216000</v>
      </c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1:21" ht="30">
      <c r="A447" s="15">
        <v>380</v>
      </c>
      <c r="B447" s="15"/>
      <c r="C447" s="63" t="s">
        <v>109</v>
      </c>
      <c r="D447" s="15"/>
      <c r="E447" s="51">
        <v>70</v>
      </c>
      <c r="F447" s="51" t="s">
        <v>89</v>
      </c>
      <c r="G447" s="50">
        <v>2000</v>
      </c>
      <c r="H447" s="64">
        <f t="shared" si="16"/>
        <v>140000</v>
      </c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1:21" ht="15.75">
      <c r="A448" s="15">
        <v>381</v>
      </c>
      <c r="B448" s="58" t="s">
        <v>347</v>
      </c>
      <c r="C448" s="59" t="s">
        <v>24</v>
      </c>
      <c r="D448" s="58" t="s">
        <v>348</v>
      </c>
      <c r="E448" s="60"/>
      <c r="F448" s="60"/>
      <c r="G448" s="61"/>
      <c r="H448" s="62">
        <f>SUM(H449:H484)</f>
        <v>610200</v>
      </c>
      <c r="I448" s="58" t="s">
        <v>19</v>
      </c>
      <c r="J448" s="58"/>
      <c r="K448" s="58"/>
      <c r="L448" s="58"/>
      <c r="M448" s="58"/>
      <c r="N448" s="58">
        <v>1</v>
      </c>
      <c r="O448" s="58"/>
      <c r="P448" s="58"/>
      <c r="Q448" s="58"/>
      <c r="R448" s="58"/>
      <c r="S448" s="58"/>
      <c r="T448" s="58"/>
      <c r="U448" s="58"/>
    </row>
    <row r="449" spans="1:21">
      <c r="A449" s="15">
        <v>382</v>
      </c>
      <c r="B449" s="15"/>
      <c r="C449" s="63" t="s">
        <v>130</v>
      </c>
      <c r="D449" s="15"/>
      <c r="E449" s="51">
        <v>60</v>
      </c>
      <c r="F449" s="51" t="s">
        <v>89</v>
      </c>
      <c r="G449" s="50">
        <v>140</v>
      </c>
      <c r="H449" s="64">
        <f>+E449*G449</f>
        <v>8400</v>
      </c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1:21">
      <c r="A450" s="15">
        <v>383</v>
      </c>
      <c r="B450" s="15"/>
      <c r="C450" s="63" t="s">
        <v>153</v>
      </c>
      <c r="D450" s="15"/>
      <c r="E450" s="51">
        <v>60</v>
      </c>
      <c r="F450" s="51" t="s">
        <v>89</v>
      </c>
      <c r="G450" s="50">
        <v>235</v>
      </c>
      <c r="H450" s="64">
        <f t="shared" ref="H450:H484" si="17">+E450*G450</f>
        <v>14100</v>
      </c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spans="1:21">
      <c r="A451" s="15">
        <v>384</v>
      </c>
      <c r="B451" s="15"/>
      <c r="C451" s="63" t="s">
        <v>92</v>
      </c>
      <c r="D451" s="15"/>
      <c r="E451" s="51">
        <v>60</v>
      </c>
      <c r="F451" s="51" t="s">
        <v>89</v>
      </c>
      <c r="G451" s="50">
        <v>320</v>
      </c>
      <c r="H451" s="64">
        <f t="shared" si="17"/>
        <v>19200</v>
      </c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spans="1:21">
      <c r="A452" s="15">
        <v>385</v>
      </c>
      <c r="B452" s="15"/>
      <c r="C452" s="63" t="s">
        <v>91</v>
      </c>
      <c r="D452" s="15"/>
      <c r="E452" s="51">
        <v>61</v>
      </c>
      <c r="F452" s="51" t="s">
        <v>89</v>
      </c>
      <c r="G452" s="50">
        <v>30</v>
      </c>
      <c r="H452" s="64">
        <f t="shared" si="17"/>
        <v>1830</v>
      </c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spans="1:21">
      <c r="A453" s="15">
        <v>386</v>
      </c>
      <c r="B453" s="15"/>
      <c r="C453" s="63" t="s">
        <v>154</v>
      </c>
      <c r="D453" s="15"/>
      <c r="E453" s="51">
        <v>60</v>
      </c>
      <c r="F453" s="51" t="s">
        <v>89</v>
      </c>
      <c r="G453" s="50">
        <v>28</v>
      </c>
      <c r="H453" s="64">
        <f t="shared" si="17"/>
        <v>1680</v>
      </c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spans="1:21">
      <c r="A454" s="15">
        <v>387</v>
      </c>
      <c r="B454" s="15"/>
      <c r="C454" s="63" t="s">
        <v>95</v>
      </c>
      <c r="D454" s="15"/>
      <c r="E454" s="51">
        <v>60</v>
      </c>
      <c r="F454" s="51" t="s">
        <v>136</v>
      </c>
      <c r="G454" s="50">
        <v>18</v>
      </c>
      <c r="H454" s="64">
        <f t="shared" si="17"/>
        <v>1080</v>
      </c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spans="1:21">
      <c r="A455" s="15">
        <v>388</v>
      </c>
      <c r="B455" s="15"/>
      <c r="C455" s="63" t="s">
        <v>105</v>
      </c>
      <c r="D455" s="15"/>
      <c r="E455" s="51">
        <v>60</v>
      </c>
      <c r="F455" s="51" t="s">
        <v>89</v>
      </c>
      <c r="G455" s="50">
        <v>445</v>
      </c>
      <c r="H455" s="64">
        <f t="shared" si="17"/>
        <v>26700</v>
      </c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spans="1:21">
      <c r="A456" s="15">
        <v>389</v>
      </c>
      <c r="B456" s="15"/>
      <c r="C456" s="63" t="s">
        <v>155</v>
      </c>
      <c r="D456" s="15"/>
      <c r="E456" s="51">
        <v>28</v>
      </c>
      <c r="F456" s="51" t="s">
        <v>136</v>
      </c>
      <c r="G456" s="50">
        <v>220</v>
      </c>
      <c r="H456" s="64">
        <f t="shared" si="17"/>
        <v>6160</v>
      </c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spans="1:21">
      <c r="A457" s="15">
        <v>390</v>
      </c>
      <c r="B457" s="15"/>
      <c r="C457" s="63" t="s">
        <v>156</v>
      </c>
      <c r="D457" s="15"/>
      <c r="E457" s="51">
        <v>26</v>
      </c>
      <c r="F457" s="51" t="s">
        <v>136</v>
      </c>
      <c r="G457" s="50">
        <v>125</v>
      </c>
      <c r="H457" s="64">
        <f t="shared" si="17"/>
        <v>3250</v>
      </c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spans="1:21">
      <c r="A458" s="15">
        <v>391</v>
      </c>
      <c r="B458" s="15"/>
      <c r="C458" s="63" t="s">
        <v>157</v>
      </c>
      <c r="D458" s="15"/>
      <c r="E458" s="51">
        <v>8</v>
      </c>
      <c r="F458" s="51" t="s">
        <v>89</v>
      </c>
      <c r="G458" s="50">
        <v>60</v>
      </c>
      <c r="H458" s="64">
        <f t="shared" si="17"/>
        <v>480</v>
      </c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spans="1:21">
      <c r="A459" s="15">
        <v>392</v>
      </c>
      <c r="B459" s="15"/>
      <c r="C459" s="63" t="s">
        <v>145</v>
      </c>
      <c r="D459" s="15"/>
      <c r="E459" s="51">
        <v>8</v>
      </c>
      <c r="F459" s="51" t="s">
        <v>89</v>
      </c>
      <c r="G459" s="50">
        <v>75</v>
      </c>
      <c r="H459" s="64">
        <f t="shared" si="17"/>
        <v>600</v>
      </c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spans="1:21">
      <c r="A460" s="15">
        <v>393</v>
      </c>
      <c r="B460" s="15"/>
      <c r="C460" s="63" t="s">
        <v>158</v>
      </c>
      <c r="D460" s="15"/>
      <c r="E460" s="51">
        <v>10</v>
      </c>
      <c r="F460" s="51" t="s">
        <v>89</v>
      </c>
      <c r="G460" s="50">
        <v>350</v>
      </c>
      <c r="H460" s="64">
        <f t="shared" si="17"/>
        <v>3500</v>
      </c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spans="1:21">
      <c r="A461" s="15">
        <v>394</v>
      </c>
      <c r="B461" s="15"/>
      <c r="C461" s="63" t="s">
        <v>159</v>
      </c>
      <c r="D461" s="15"/>
      <c r="E461" s="51">
        <v>8</v>
      </c>
      <c r="F461" s="51" t="s">
        <v>89</v>
      </c>
      <c r="G461" s="50">
        <v>380</v>
      </c>
      <c r="H461" s="64">
        <f t="shared" si="17"/>
        <v>3040</v>
      </c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spans="1:21">
      <c r="A462" s="15">
        <v>395</v>
      </c>
      <c r="B462" s="15"/>
      <c r="C462" s="63" t="s">
        <v>160</v>
      </c>
      <c r="D462" s="15"/>
      <c r="E462" s="51">
        <v>5</v>
      </c>
      <c r="F462" s="51" t="s">
        <v>89</v>
      </c>
      <c r="G462" s="50">
        <v>245</v>
      </c>
      <c r="H462" s="64">
        <f t="shared" si="17"/>
        <v>1225</v>
      </c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spans="1:21">
      <c r="A463" s="15">
        <v>396</v>
      </c>
      <c r="B463" s="15"/>
      <c r="C463" s="63" t="s">
        <v>161</v>
      </c>
      <c r="D463" s="15"/>
      <c r="E463" s="51">
        <v>5</v>
      </c>
      <c r="F463" s="51" t="s">
        <v>89</v>
      </c>
      <c r="G463" s="50">
        <v>75</v>
      </c>
      <c r="H463" s="64">
        <f t="shared" si="17"/>
        <v>375</v>
      </c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spans="1:21">
      <c r="A464" s="15">
        <v>397</v>
      </c>
      <c r="B464" s="15"/>
      <c r="C464" s="63" t="s">
        <v>162</v>
      </c>
      <c r="D464" s="15"/>
      <c r="E464" s="51">
        <v>4</v>
      </c>
      <c r="F464" s="51" t="s">
        <v>143</v>
      </c>
      <c r="G464" s="50">
        <v>320</v>
      </c>
      <c r="H464" s="64">
        <f t="shared" si="17"/>
        <v>1280</v>
      </c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spans="1:21">
      <c r="A465" s="15">
        <v>398</v>
      </c>
      <c r="B465" s="15"/>
      <c r="C465" s="63" t="s">
        <v>305</v>
      </c>
      <c r="D465" s="15"/>
      <c r="E465" s="51">
        <v>2</v>
      </c>
      <c r="F465" s="51" t="s">
        <v>89</v>
      </c>
      <c r="G465" s="50">
        <v>4850</v>
      </c>
      <c r="H465" s="64">
        <f t="shared" si="17"/>
        <v>9700</v>
      </c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spans="1:21">
      <c r="A466" s="15">
        <v>399</v>
      </c>
      <c r="B466" s="15"/>
      <c r="C466" s="63" t="s">
        <v>164</v>
      </c>
      <c r="D466" s="15"/>
      <c r="E466" s="51">
        <v>2</v>
      </c>
      <c r="F466" s="51" t="s">
        <v>89</v>
      </c>
      <c r="G466" s="50">
        <v>980</v>
      </c>
      <c r="H466" s="64">
        <f t="shared" si="17"/>
        <v>1960</v>
      </c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spans="1:21">
      <c r="A467" s="15">
        <v>400</v>
      </c>
      <c r="B467" s="15"/>
      <c r="C467" s="63" t="s">
        <v>103</v>
      </c>
      <c r="D467" s="15"/>
      <c r="E467" s="51">
        <v>5</v>
      </c>
      <c r="F467" s="51" t="s">
        <v>89</v>
      </c>
      <c r="G467" s="50">
        <v>245</v>
      </c>
      <c r="H467" s="64">
        <f t="shared" si="17"/>
        <v>1225</v>
      </c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spans="1:21">
      <c r="A468" s="15">
        <v>401</v>
      </c>
      <c r="B468" s="15"/>
      <c r="C468" s="63" t="s">
        <v>101</v>
      </c>
      <c r="D468" s="15"/>
      <c r="E468" s="51">
        <v>5</v>
      </c>
      <c r="F468" s="51" t="s">
        <v>89</v>
      </c>
      <c r="G468" s="50">
        <v>45</v>
      </c>
      <c r="H468" s="64">
        <f t="shared" si="17"/>
        <v>225</v>
      </c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spans="1:21">
      <c r="A469" s="15">
        <v>402</v>
      </c>
      <c r="B469" s="15"/>
      <c r="C469" s="63" t="s">
        <v>165</v>
      </c>
      <c r="D469" s="15"/>
      <c r="E469" s="51">
        <v>7</v>
      </c>
      <c r="F469" s="51" t="s">
        <v>89</v>
      </c>
      <c r="G469" s="50">
        <v>115</v>
      </c>
      <c r="H469" s="64">
        <f t="shared" si="17"/>
        <v>805</v>
      </c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spans="1:21">
      <c r="A470" s="15">
        <v>403</v>
      </c>
      <c r="B470" s="15"/>
      <c r="C470" s="63" t="s">
        <v>175</v>
      </c>
      <c r="D470" s="15"/>
      <c r="E470" s="51">
        <v>3</v>
      </c>
      <c r="F470" s="51" t="s">
        <v>89</v>
      </c>
      <c r="G470" s="50">
        <v>50</v>
      </c>
      <c r="H470" s="64">
        <f t="shared" si="17"/>
        <v>150</v>
      </c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</row>
    <row r="471" spans="1:21">
      <c r="A471" s="15">
        <v>404</v>
      </c>
      <c r="B471" s="15"/>
      <c r="C471" s="63" t="s">
        <v>349</v>
      </c>
      <c r="D471" s="15"/>
      <c r="E471" s="51">
        <v>3</v>
      </c>
      <c r="F471" s="51" t="s">
        <v>89</v>
      </c>
      <c r="G471" s="50">
        <v>80</v>
      </c>
      <c r="H471" s="64">
        <f t="shared" si="17"/>
        <v>240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spans="1:21">
      <c r="A472" s="15">
        <v>405</v>
      </c>
      <c r="B472" s="15"/>
      <c r="C472" s="63" t="s">
        <v>168</v>
      </c>
      <c r="D472" s="15"/>
      <c r="E472" s="51">
        <v>3</v>
      </c>
      <c r="F472" s="51" t="s">
        <v>89</v>
      </c>
      <c r="G472" s="50">
        <v>65</v>
      </c>
      <c r="H472" s="64">
        <f t="shared" si="17"/>
        <v>195</v>
      </c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spans="1:21">
      <c r="A473" s="15">
        <v>406</v>
      </c>
      <c r="B473" s="15"/>
      <c r="C473" s="63" t="s">
        <v>124</v>
      </c>
      <c r="D473" s="15"/>
      <c r="E473" s="51">
        <v>10</v>
      </c>
      <c r="F473" s="51" t="s">
        <v>89</v>
      </c>
      <c r="G473" s="50">
        <v>1000</v>
      </c>
      <c r="H473" s="64">
        <f t="shared" si="17"/>
        <v>10000</v>
      </c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spans="1:21">
      <c r="A474" s="15">
        <v>407</v>
      </c>
      <c r="B474" s="15"/>
      <c r="C474" s="63" t="s">
        <v>125</v>
      </c>
      <c r="D474" s="15"/>
      <c r="E474" s="51">
        <v>15</v>
      </c>
      <c r="F474" s="51" t="s">
        <v>89</v>
      </c>
      <c r="G474" s="50">
        <v>500</v>
      </c>
      <c r="H474" s="64">
        <f t="shared" si="17"/>
        <v>7500</v>
      </c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spans="1:21">
      <c r="A475" s="15">
        <v>408</v>
      </c>
      <c r="B475" s="15"/>
      <c r="C475" s="63" t="s">
        <v>115</v>
      </c>
      <c r="D475" s="15"/>
      <c r="E475" s="51">
        <v>6</v>
      </c>
      <c r="F475" s="51" t="s">
        <v>149</v>
      </c>
      <c r="G475" s="50">
        <v>300</v>
      </c>
      <c r="H475" s="64">
        <f t="shared" si="17"/>
        <v>1800</v>
      </c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spans="1:21">
      <c r="A476" s="15">
        <v>409</v>
      </c>
      <c r="B476" s="15"/>
      <c r="C476" s="63" t="s">
        <v>119</v>
      </c>
      <c r="D476" s="15"/>
      <c r="E476" s="51">
        <v>90</v>
      </c>
      <c r="F476" s="51" t="s">
        <v>118</v>
      </c>
      <c r="G476" s="50">
        <v>150</v>
      </c>
      <c r="H476" s="64">
        <f t="shared" si="17"/>
        <v>13500</v>
      </c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spans="1:21">
      <c r="A477" s="15">
        <v>410</v>
      </c>
      <c r="B477" s="15"/>
      <c r="C477" s="63" t="s">
        <v>192</v>
      </c>
      <c r="D477" s="15"/>
      <c r="E477" s="51">
        <v>90</v>
      </c>
      <c r="F477" s="51" t="s">
        <v>118</v>
      </c>
      <c r="G477" s="50">
        <v>120</v>
      </c>
      <c r="H477" s="64">
        <f t="shared" si="17"/>
        <v>10800</v>
      </c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</row>
    <row r="478" spans="1:21">
      <c r="A478" s="15">
        <v>411</v>
      </c>
      <c r="B478" s="15"/>
      <c r="C478" s="63" t="s">
        <v>121</v>
      </c>
      <c r="D478" s="15"/>
      <c r="E478" s="51">
        <v>90</v>
      </c>
      <c r="F478" s="51" t="s">
        <v>118</v>
      </c>
      <c r="G478" s="50">
        <v>180</v>
      </c>
      <c r="H478" s="64">
        <f t="shared" si="17"/>
        <v>16200</v>
      </c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spans="1:21">
      <c r="A479" s="15">
        <v>412</v>
      </c>
      <c r="B479" s="15"/>
      <c r="C479" s="63" t="s">
        <v>193</v>
      </c>
      <c r="D479" s="15"/>
      <c r="E479" s="51">
        <v>90</v>
      </c>
      <c r="F479" s="51" t="s">
        <v>118</v>
      </c>
      <c r="G479" s="50">
        <v>120</v>
      </c>
      <c r="H479" s="64">
        <f t="shared" si="17"/>
        <v>10800</v>
      </c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</row>
    <row r="480" spans="1:21">
      <c r="A480" s="15">
        <v>413</v>
      </c>
      <c r="B480" s="15"/>
      <c r="C480" s="63" t="s">
        <v>122</v>
      </c>
      <c r="D480" s="15"/>
      <c r="E480" s="51">
        <v>90</v>
      </c>
      <c r="F480" s="51" t="s">
        <v>118</v>
      </c>
      <c r="G480" s="50">
        <v>180</v>
      </c>
      <c r="H480" s="64">
        <f t="shared" si="17"/>
        <v>16200</v>
      </c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</row>
    <row r="481" spans="1:21">
      <c r="A481" s="15">
        <v>414</v>
      </c>
      <c r="B481" s="15"/>
      <c r="C481" s="63" t="s">
        <v>117</v>
      </c>
      <c r="D481" s="15"/>
      <c r="E481" s="51">
        <v>80</v>
      </c>
      <c r="F481" s="51" t="s">
        <v>118</v>
      </c>
      <c r="G481" s="50">
        <v>2900</v>
      </c>
      <c r="H481" s="64">
        <f t="shared" si="17"/>
        <v>232000</v>
      </c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spans="1:21">
      <c r="A482" s="15">
        <v>415</v>
      </c>
      <c r="B482" s="15"/>
      <c r="C482" s="63" t="s">
        <v>107</v>
      </c>
      <c r="D482" s="15"/>
      <c r="E482" s="51">
        <v>20</v>
      </c>
      <c r="F482" s="51" t="s">
        <v>89</v>
      </c>
      <c r="G482" s="50">
        <v>3000</v>
      </c>
      <c r="H482" s="64">
        <f t="shared" si="17"/>
        <v>60000</v>
      </c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</row>
    <row r="483" spans="1:21" ht="30">
      <c r="A483" s="15">
        <v>416</v>
      </c>
      <c r="B483" s="15"/>
      <c r="C483" s="63" t="s">
        <v>353</v>
      </c>
      <c r="D483" s="15"/>
      <c r="E483" s="51">
        <v>70</v>
      </c>
      <c r="F483" s="51" t="s">
        <v>89</v>
      </c>
      <c r="G483" s="50">
        <v>1200</v>
      </c>
      <c r="H483" s="64">
        <f t="shared" si="17"/>
        <v>84000</v>
      </c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spans="1:21" ht="30">
      <c r="A484" s="15">
        <v>417</v>
      </c>
      <c r="B484" s="15"/>
      <c r="C484" s="63" t="s">
        <v>109</v>
      </c>
      <c r="D484" s="15"/>
      <c r="E484" s="51">
        <v>20</v>
      </c>
      <c r="F484" s="51" t="s">
        <v>89</v>
      </c>
      <c r="G484" s="50">
        <v>2000</v>
      </c>
      <c r="H484" s="64">
        <f t="shared" si="17"/>
        <v>40000</v>
      </c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spans="1:21" ht="31.5">
      <c r="A485" s="15">
        <v>418</v>
      </c>
      <c r="B485" s="58" t="s">
        <v>347</v>
      </c>
      <c r="C485" s="59" t="s">
        <v>21</v>
      </c>
      <c r="D485" s="58" t="s">
        <v>348</v>
      </c>
      <c r="E485" s="60"/>
      <c r="F485" s="60"/>
      <c r="G485" s="61"/>
      <c r="H485" s="62">
        <f>SUM(H486:H511)</f>
        <v>799000</v>
      </c>
      <c r="I485" s="58" t="s">
        <v>19</v>
      </c>
      <c r="J485" s="58"/>
      <c r="K485" s="58"/>
      <c r="L485" s="58"/>
      <c r="M485" s="58"/>
      <c r="N485" s="58"/>
      <c r="O485" s="58">
        <v>1</v>
      </c>
      <c r="P485" s="58"/>
      <c r="Q485" s="58"/>
      <c r="R485" s="58"/>
      <c r="S485" s="58"/>
      <c r="T485" s="58"/>
      <c r="U485" s="58"/>
    </row>
    <row r="486" spans="1:21">
      <c r="A486" s="15">
        <v>419</v>
      </c>
      <c r="B486" s="15"/>
      <c r="C486" s="63" t="s">
        <v>134</v>
      </c>
      <c r="D486" s="15"/>
      <c r="E486" s="51">
        <v>13</v>
      </c>
      <c r="F486" s="51" t="s">
        <v>89</v>
      </c>
      <c r="G486" s="50">
        <v>100</v>
      </c>
      <c r="H486" s="64">
        <f>+E486*G486</f>
        <v>1300</v>
      </c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</row>
    <row r="487" spans="1:21">
      <c r="A487" s="15">
        <v>420</v>
      </c>
      <c r="B487" s="15"/>
      <c r="C487" s="63" t="s">
        <v>161</v>
      </c>
      <c r="D487" s="15"/>
      <c r="E487" s="51">
        <v>130</v>
      </c>
      <c r="F487" s="51" t="s">
        <v>89</v>
      </c>
      <c r="G487" s="50">
        <v>150</v>
      </c>
      <c r="H487" s="64">
        <f t="shared" ref="H487:H511" si="18">+E487*G487</f>
        <v>19500</v>
      </c>
      <c r="I487" s="93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</row>
    <row r="488" spans="1:21">
      <c r="A488" s="15">
        <v>421</v>
      </c>
      <c r="B488" s="15"/>
      <c r="C488" s="63" t="s">
        <v>141</v>
      </c>
      <c r="D488" s="15"/>
      <c r="E488" s="51">
        <v>200</v>
      </c>
      <c r="F488" s="51" t="s">
        <v>89</v>
      </c>
      <c r="G488" s="50">
        <v>950</v>
      </c>
      <c r="H488" s="64">
        <f t="shared" si="18"/>
        <v>190000</v>
      </c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spans="1:21">
      <c r="A489" s="15">
        <v>422</v>
      </c>
      <c r="B489" s="15"/>
      <c r="C489" s="63" t="s">
        <v>175</v>
      </c>
      <c r="D489" s="15"/>
      <c r="E489" s="51">
        <v>8</v>
      </c>
      <c r="F489" s="51" t="s">
        <v>89</v>
      </c>
      <c r="G489" s="50">
        <v>50</v>
      </c>
      <c r="H489" s="64">
        <f t="shared" si="18"/>
        <v>400</v>
      </c>
      <c r="I489" s="94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spans="1:21">
      <c r="A490" s="15">
        <v>423</v>
      </c>
      <c r="B490" s="15"/>
      <c r="C490" s="63" t="s">
        <v>82</v>
      </c>
      <c r="D490" s="15"/>
      <c r="E490" s="51">
        <v>11</v>
      </c>
      <c r="F490" s="51" t="s">
        <v>143</v>
      </c>
      <c r="G490" s="50">
        <v>380</v>
      </c>
      <c r="H490" s="64">
        <f t="shared" si="18"/>
        <v>4180</v>
      </c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</row>
    <row r="491" spans="1:21">
      <c r="A491" s="15">
        <v>424</v>
      </c>
      <c r="B491" s="15"/>
      <c r="C491" s="63" t="s">
        <v>116</v>
      </c>
      <c r="D491" s="15"/>
      <c r="E491" s="51">
        <v>20</v>
      </c>
      <c r="F491" s="51" t="s">
        <v>139</v>
      </c>
      <c r="G491" s="50">
        <v>85</v>
      </c>
      <c r="H491" s="64">
        <f t="shared" si="18"/>
        <v>1700</v>
      </c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</row>
    <row r="492" spans="1:21">
      <c r="A492" s="15">
        <v>425</v>
      </c>
      <c r="B492" s="15"/>
      <c r="C492" s="63" t="s">
        <v>320</v>
      </c>
      <c r="D492" s="15"/>
      <c r="E492" s="51">
        <v>50</v>
      </c>
      <c r="F492" s="51" t="s">
        <v>139</v>
      </c>
      <c r="G492" s="50">
        <v>35</v>
      </c>
      <c r="H492" s="64">
        <f t="shared" si="18"/>
        <v>1750</v>
      </c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spans="1:21">
      <c r="A493" s="15">
        <v>426</v>
      </c>
      <c r="B493" s="15"/>
      <c r="C493" s="63" t="s">
        <v>94</v>
      </c>
      <c r="D493" s="15"/>
      <c r="E493" s="51">
        <v>9</v>
      </c>
      <c r="F493" s="51" t="s">
        <v>139</v>
      </c>
      <c r="G493" s="50">
        <v>170</v>
      </c>
      <c r="H493" s="64">
        <f t="shared" si="18"/>
        <v>1530</v>
      </c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spans="1:21">
      <c r="A494" s="15">
        <v>427</v>
      </c>
      <c r="B494" s="15"/>
      <c r="C494" s="63" t="s">
        <v>145</v>
      </c>
      <c r="D494" s="15"/>
      <c r="E494" s="51">
        <v>4</v>
      </c>
      <c r="F494" s="51" t="s">
        <v>89</v>
      </c>
      <c r="G494" s="50">
        <v>100</v>
      </c>
      <c r="H494" s="64">
        <f t="shared" si="18"/>
        <v>400</v>
      </c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spans="1:21">
      <c r="A495" s="15">
        <v>428</v>
      </c>
      <c r="B495" s="15"/>
      <c r="C495" s="63" t="s">
        <v>106</v>
      </c>
      <c r="D495" s="15"/>
      <c r="E495" s="51">
        <v>2</v>
      </c>
      <c r="F495" s="51" t="s">
        <v>89</v>
      </c>
      <c r="G495" s="50">
        <v>120</v>
      </c>
      <c r="H495" s="64">
        <f t="shared" si="18"/>
        <v>240</v>
      </c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</row>
    <row r="496" spans="1:21">
      <c r="A496" s="15">
        <v>429</v>
      </c>
      <c r="B496" s="15"/>
      <c r="C496" s="63" t="s">
        <v>93</v>
      </c>
      <c r="D496" s="15"/>
      <c r="E496" s="51">
        <v>39</v>
      </c>
      <c r="F496" s="51" t="s">
        <v>89</v>
      </c>
      <c r="G496" s="50">
        <v>250</v>
      </c>
      <c r="H496" s="64">
        <f t="shared" si="18"/>
        <v>9750</v>
      </c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spans="1:21">
      <c r="A497" s="15">
        <v>430</v>
      </c>
      <c r="B497" s="15"/>
      <c r="C497" s="63" t="s">
        <v>174</v>
      </c>
      <c r="D497" s="15"/>
      <c r="E497" s="51">
        <v>10</v>
      </c>
      <c r="F497" s="51" t="s">
        <v>89</v>
      </c>
      <c r="G497" s="50">
        <v>70</v>
      </c>
      <c r="H497" s="64">
        <f t="shared" si="18"/>
        <v>700</v>
      </c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spans="1:21">
      <c r="A498" s="15">
        <v>431</v>
      </c>
      <c r="B498" s="15"/>
      <c r="C498" s="63" t="s">
        <v>184</v>
      </c>
      <c r="D498" s="15"/>
      <c r="E498" s="51">
        <v>7</v>
      </c>
      <c r="F498" s="51" t="s">
        <v>143</v>
      </c>
      <c r="G498" s="50">
        <v>450</v>
      </c>
      <c r="H498" s="64">
        <f t="shared" si="18"/>
        <v>3150</v>
      </c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spans="1:21">
      <c r="A499" s="15">
        <v>432</v>
      </c>
      <c r="B499" s="15"/>
      <c r="C499" s="63" t="s">
        <v>96</v>
      </c>
      <c r="D499" s="15"/>
      <c r="E499" s="51">
        <v>100</v>
      </c>
      <c r="F499" s="51" t="s">
        <v>89</v>
      </c>
      <c r="G499" s="50">
        <v>80</v>
      </c>
      <c r="H499" s="64">
        <f t="shared" si="18"/>
        <v>8000</v>
      </c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spans="1:21">
      <c r="A500" s="15">
        <v>433</v>
      </c>
      <c r="B500" s="15"/>
      <c r="C500" s="63" t="s">
        <v>253</v>
      </c>
      <c r="D500" s="15"/>
      <c r="E500" s="51">
        <v>15</v>
      </c>
      <c r="F500" s="51" t="s">
        <v>89</v>
      </c>
      <c r="G500" s="50">
        <v>1000</v>
      </c>
      <c r="H500" s="64">
        <f t="shared" si="18"/>
        <v>15000</v>
      </c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spans="1:21">
      <c r="A501" s="15">
        <v>434</v>
      </c>
      <c r="B501" s="15"/>
      <c r="C501" s="63" t="s">
        <v>249</v>
      </c>
      <c r="D501" s="15"/>
      <c r="E501" s="51">
        <v>15</v>
      </c>
      <c r="F501" s="51" t="s">
        <v>89</v>
      </c>
      <c r="G501" s="50">
        <v>500</v>
      </c>
      <c r="H501" s="64">
        <f t="shared" si="18"/>
        <v>7500</v>
      </c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spans="1:21">
      <c r="A502" s="15">
        <v>435</v>
      </c>
      <c r="B502" s="15"/>
      <c r="C502" s="63" t="s">
        <v>115</v>
      </c>
      <c r="D502" s="15"/>
      <c r="E502" s="51">
        <v>18</v>
      </c>
      <c r="F502" s="51" t="s">
        <v>350</v>
      </c>
      <c r="G502" s="50">
        <v>300</v>
      </c>
      <c r="H502" s="64">
        <f t="shared" si="18"/>
        <v>5400</v>
      </c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spans="1:21">
      <c r="A503" s="15">
        <v>436</v>
      </c>
      <c r="B503" s="15"/>
      <c r="C503" s="63" t="s">
        <v>99</v>
      </c>
      <c r="D503" s="15"/>
      <c r="E503" s="51">
        <v>5</v>
      </c>
      <c r="F503" s="51" t="s">
        <v>100</v>
      </c>
      <c r="G503" s="50">
        <v>3500</v>
      </c>
      <c r="H503" s="64">
        <f t="shared" si="18"/>
        <v>17500</v>
      </c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spans="1:21">
      <c r="A504" s="15">
        <v>437</v>
      </c>
      <c r="B504" s="15"/>
      <c r="C504" s="63" t="s">
        <v>119</v>
      </c>
      <c r="D504" s="15"/>
      <c r="E504" s="51">
        <v>150</v>
      </c>
      <c r="F504" s="51" t="s">
        <v>118</v>
      </c>
      <c r="G504" s="50">
        <v>150</v>
      </c>
      <c r="H504" s="64">
        <f t="shared" si="18"/>
        <v>22500</v>
      </c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spans="1:21">
      <c r="A505" s="15">
        <v>438</v>
      </c>
      <c r="B505" s="15"/>
      <c r="C505" s="63" t="s">
        <v>192</v>
      </c>
      <c r="D505" s="15"/>
      <c r="E505" s="51">
        <v>150</v>
      </c>
      <c r="F505" s="51" t="s">
        <v>118</v>
      </c>
      <c r="G505" s="50">
        <v>120</v>
      </c>
      <c r="H505" s="64">
        <f t="shared" si="18"/>
        <v>18000</v>
      </c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spans="1:21">
      <c r="A506" s="15">
        <v>439</v>
      </c>
      <c r="B506" s="15"/>
      <c r="C506" s="63" t="s">
        <v>121</v>
      </c>
      <c r="D506" s="15"/>
      <c r="E506" s="51">
        <v>150</v>
      </c>
      <c r="F506" s="51" t="s">
        <v>118</v>
      </c>
      <c r="G506" s="50">
        <v>180</v>
      </c>
      <c r="H506" s="64">
        <f t="shared" si="18"/>
        <v>27000</v>
      </c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spans="1:21">
      <c r="A507" s="15">
        <v>440</v>
      </c>
      <c r="B507" s="15"/>
      <c r="C507" s="63" t="s">
        <v>193</v>
      </c>
      <c r="D507" s="15"/>
      <c r="E507" s="51">
        <v>150</v>
      </c>
      <c r="F507" s="51" t="s">
        <v>118</v>
      </c>
      <c r="G507" s="50">
        <v>120</v>
      </c>
      <c r="H507" s="64">
        <f t="shared" si="18"/>
        <v>18000</v>
      </c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spans="1:21">
      <c r="A508" s="15"/>
      <c r="B508" s="15"/>
      <c r="C508" s="63" t="s">
        <v>117</v>
      </c>
      <c r="D508" s="15"/>
      <c r="E508" s="51">
        <v>170</v>
      </c>
      <c r="F508" s="51" t="s">
        <v>118</v>
      </c>
      <c r="G508" s="50">
        <v>1800</v>
      </c>
      <c r="H508" s="64">
        <f t="shared" si="18"/>
        <v>306000</v>
      </c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spans="1:21">
      <c r="A509" s="15">
        <v>441</v>
      </c>
      <c r="B509" s="15"/>
      <c r="C509" s="63" t="s">
        <v>355</v>
      </c>
      <c r="D509" s="15"/>
      <c r="E509" s="51">
        <v>150</v>
      </c>
      <c r="F509" s="51" t="s">
        <v>89</v>
      </c>
      <c r="G509" s="50">
        <v>500</v>
      </c>
      <c r="H509" s="64">
        <f t="shared" si="18"/>
        <v>75000</v>
      </c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spans="1:21">
      <c r="A510" s="15">
        <v>442</v>
      </c>
      <c r="B510" s="15"/>
      <c r="C510" s="63" t="s">
        <v>110</v>
      </c>
      <c r="D510" s="15"/>
      <c r="E510" s="51">
        <v>10</v>
      </c>
      <c r="F510" s="51" t="s">
        <v>89</v>
      </c>
      <c r="G510" s="50">
        <v>3500</v>
      </c>
      <c r="H510" s="64">
        <f t="shared" si="18"/>
        <v>35000</v>
      </c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spans="1:21">
      <c r="A511" s="15">
        <v>443</v>
      </c>
      <c r="B511" s="15"/>
      <c r="C511" s="63" t="s">
        <v>111</v>
      </c>
      <c r="D511" s="15"/>
      <c r="E511" s="51">
        <v>10</v>
      </c>
      <c r="F511" s="51" t="s">
        <v>89</v>
      </c>
      <c r="G511" s="50">
        <v>950</v>
      </c>
      <c r="H511" s="64">
        <f t="shared" si="18"/>
        <v>9500</v>
      </c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spans="1:21" ht="31.5">
      <c r="A512" s="15">
        <v>444</v>
      </c>
      <c r="B512" s="58" t="s">
        <v>347</v>
      </c>
      <c r="C512" s="59" t="s">
        <v>245</v>
      </c>
      <c r="D512" s="58" t="s">
        <v>348</v>
      </c>
      <c r="E512" s="60"/>
      <c r="F512" s="60"/>
      <c r="G512" s="61"/>
      <c r="H512" s="62">
        <f>SUM(H513:H532)</f>
        <v>450000</v>
      </c>
      <c r="I512" s="58" t="s">
        <v>19</v>
      </c>
      <c r="J512" s="58"/>
      <c r="K512" s="58"/>
      <c r="L512" s="58"/>
      <c r="M512" s="58">
        <v>1</v>
      </c>
      <c r="N512" s="58"/>
      <c r="O512" s="58"/>
      <c r="P512" s="58">
        <v>1</v>
      </c>
      <c r="Q512" s="58"/>
      <c r="R512" s="58">
        <v>1</v>
      </c>
      <c r="S512" s="58"/>
      <c r="T512" s="58"/>
      <c r="U512" s="58"/>
    </row>
    <row r="513" spans="1:21">
      <c r="A513" s="15">
        <v>445</v>
      </c>
      <c r="B513" s="15"/>
      <c r="C513" s="63" t="s">
        <v>82</v>
      </c>
      <c r="D513" s="15"/>
      <c r="E513" s="51">
        <v>36</v>
      </c>
      <c r="F513" s="51" t="s">
        <v>143</v>
      </c>
      <c r="G513" s="50">
        <v>380</v>
      </c>
      <c r="H513" s="64">
        <f>+E513*G513</f>
        <v>13680</v>
      </c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spans="1:21">
      <c r="A514" s="15">
        <v>446</v>
      </c>
      <c r="B514" s="15"/>
      <c r="C514" s="63" t="s">
        <v>145</v>
      </c>
      <c r="D514" s="15"/>
      <c r="E514" s="51">
        <v>18</v>
      </c>
      <c r="F514" s="51" t="s">
        <v>89</v>
      </c>
      <c r="G514" s="50">
        <v>51</v>
      </c>
      <c r="H514" s="64">
        <f t="shared" ref="H514:H532" si="19">+E514*G514</f>
        <v>918</v>
      </c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spans="1:21">
      <c r="A515" s="15">
        <v>447</v>
      </c>
      <c r="B515" s="15"/>
      <c r="C515" s="63" t="s">
        <v>336</v>
      </c>
      <c r="D515" s="15"/>
      <c r="E515" s="51">
        <v>24</v>
      </c>
      <c r="F515" s="51" t="s">
        <v>139</v>
      </c>
      <c r="G515" s="50">
        <v>17</v>
      </c>
      <c r="H515" s="64">
        <f t="shared" si="19"/>
        <v>408</v>
      </c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spans="1:21">
      <c r="A516" s="15">
        <v>448</v>
      </c>
      <c r="B516" s="15"/>
      <c r="C516" s="63" t="s">
        <v>87</v>
      </c>
      <c r="D516" s="15"/>
      <c r="E516" s="51">
        <v>63</v>
      </c>
      <c r="F516" s="51" t="s">
        <v>136</v>
      </c>
      <c r="G516" s="50">
        <v>95</v>
      </c>
      <c r="H516" s="64">
        <f t="shared" si="19"/>
        <v>5985</v>
      </c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spans="1:21">
      <c r="A517" s="15">
        <v>449</v>
      </c>
      <c r="B517" s="15"/>
      <c r="C517" s="63" t="s">
        <v>156</v>
      </c>
      <c r="D517" s="15"/>
      <c r="E517" s="51">
        <v>75</v>
      </c>
      <c r="F517" s="51" t="s">
        <v>136</v>
      </c>
      <c r="G517" s="50">
        <v>70</v>
      </c>
      <c r="H517" s="64">
        <f t="shared" si="19"/>
        <v>5250</v>
      </c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spans="1:21">
      <c r="A518" s="15">
        <v>450</v>
      </c>
      <c r="B518" s="15"/>
      <c r="C518" s="63" t="s">
        <v>95</v>
      </c>
      <c r="D518" s="15"/>
      <c r="E518" s="51">
        <v>138</v>
      </c>
      <c r="F518" s="51" t="s">
        <v>89</v>
      </c>
      <c r="G518" s="50">
        <v>8</v>
      </c>
      <c r="H518" s="64">
        <f t="shared" si="19"/>
        <v>1104</v>
      </c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spans="1:21">
      <c r="A519" s="15">
        <v>451</v>
      </c>
      <c r="B519" s="15"/>
      <c r="C519" s="63" t="s">
        <v>247</v>
      </c>
      <c r="D519" s="15"/>
      <c r="E519" s="51">
        <v>186</v>
      </c>
      <c r="F519" s="51" t="s">
        <v>89</v>
      </c>
      <c r="G519" s="50">
        <v>300</v>
      </c>
      <c r="H519" s="64">
        <f t="shared" si="19"/>
        <v>55800</v>
      </c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spans="1:21">
      <c r="A520" s="15">
        <v>452</v>
      </c>
      <c r="B520" s="15"/>
      <c r="C520" s="63" t="s">
        <v>99</v>
      </c>
      <c r="D520" s="15"/>
      <c r="E520" s="51">
        <v>12</v>
      </c>
      <c r="F520" s="51" t="s">
        <v>100</v>
      </c>
      <c r="G520" s="50">
        <v>3500</v>
      </c>
      <c r="H520" s="64">
        <f t="shared" si="19"/>
        <v>42000</v>
      </c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spans="1:21">
      <c r="A521" s="15">
        <v>453</v>
      </c>
      <c r="B521" s="15"/>
      <c r="C521" s="63" t="s">
        <v>88</v>
      </c>
      <c r="D521" s="15"/>
      <c r="E521" s="51">
        <v>48</v>
      </c>
      <c r="F521" s="51" t="s">
        <v>89</v>
      </c>
      <c r="G521" s="50">
        <v>250</v>
      </c>
      <c r="H521" s="64">
        <f t="shared" si="19"/>
        <v>12000</v>
      </c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spans="1:21">
      <c r="A522" s="15">
        <v>454</v>
      </c>
      <c r="B522" s="15"/>
      <c r="C522" s="63" t="s">
        <v>97</v>
      </c>
      <c r="D522" s="15"/>
      <c r="E522" s="51">
        <v>36</v>
      </c>
      <c r="F522" s="51" t="s">
        <v>89</v>
      </c>
      <c r="G522" s="50">
        <v>170</v>
      </c>
      <c r="H522" s="64">
        <f t="shared" si="19"/>
        <v>6120</v>
      </c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spans="1:21">
      <c r="A523" s="15">
        <v>455</v>
      </c>
      <c r="B523" s="15"/>
      <c r="C523" s="63" t="s">
        <v>248</v>
      </c>
      <c r="D523" s="15"/>
      <c r="E523" s="51">
        <v>45</v>
      </c>
      <c r="F523" s="51" t="s">
        <v>136</v>
      </c>
      <c r="G523" s="50">
        <v>243</v>
      </c>
      <c r="H523" s="64">
        <f t="shared" si="19"/>
        <v>10935</v>
      </c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spans="1:21">
      <c r="A524" s="15">
        <v>456</v>
      </c>
      <c r="B524" s="15"/>
      <c r="C524" s="63" t="s">
        <v>249</v>
      </c>
      <c r="D524" s="15"/>
      <c r="E524" s="51">
        <v>30</v>
      </c>
      <c r="F524" s="51" t="s">
        <v>89</v>
      </c>
      <c r="G524" s="50">
        <v>1000</v>
      </c>
      <c r="H524" s="64">
        <f t="shared" si="19"/>
        <v>30000</v>
      </c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spans="1:21">
      <c r="A525" s="15">
        <v>457</v>
      </c>
      <c r="B525" s="15"/>
      <c r="C525" s="63" t="s">
        <v>250</v>
      </c>
      <c r="D525" s="15"/>
      <c r="E525" s="51">
        <v>30</v>
      </c>
      <c r="F525" s="51" t="s">
        <v>89</v>
      </c>
      <c r="G525" s="50">
        <v>500</v>
      </c>
      <c r="H525" s="64">
        <f t="shared" si="19"/>
        <v>15000</v>
      </c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spans="1:21">
      <c r="A526" s="15">
        <v>458</v>
      </c>
      <c r="B526" s="15"/>
      <c r="C526" s="63" t="s">
        <v>119</v>
      </c>
      <c r="D526" s="15"/>
      <c r="E526" s="51">
        <v>150</v>
      </c>
      <c r="F526" s="51" t="s">
        <v>118</v>
      </c>
      <c r="G526" s="50">
        <v>150</v>
      </c>
      <c r="H526" s="64">
        <f t="shared" si="19"/>
        <v>22500</v>
      </c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spans="1:21">
      <c r="A527" s="15">
        <v>459</v>
      </c>
      <c r="B527" s="15"/>
      <c r="C527" s="63" t="s">
        <v>251</v>
      </c>
      <c r="D527" s="15"/>
      <c r="E527" s="51">
        <v>150</v>
      </c>
      <c r="F527" s="51" t="s">
        <v>118</v>
      </c>
      <c r="G527" s="50">
        <v>120</v>
      </c>
      <c r="H527" s="64">
        <f t="shared" si="19"/>
        <v>18000</v>
      </c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spans="1:21">
      <c r="A528" s="15">
        <v>460</v>
      </c>
      <c r="B528" s="15"/>
      <c r="C528" s="63" t="s">
        <v>121</v>
      </c>
      <c r="D528" s="15"/>
      <c r="E528" s="51">
        <v>150</v>
      </c>
      <c r="F528" s="51" t="s">
        <v>118</v>
      </c>
      <c r="G528" s="50">
        <v>180</v>
      </c>
      <c r="H528" s="64">
        <f t="shared" si="19"/>
        <v>27000</v>
      </c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spans="1:21">
      <c r="A529" s="15">
        <v>461</v>
      </c>
      <c r="B529" s="15"/>
      <c r="C529" s="63" t="s">
        <v>173</v>
      </c>
      <c r="D529" s="15"/>
      <c r="E529" s="51">
        <v>150</v>
      </c>
      <c r="F529" s="51" t="s">
        <v>118</v>
      </c>
      <c r="G529" s="50">
        <v>120</v>
      </c>
      <c r="H529" s="64">
        <f t="shared" si="19"/>
        <v>18000</v>
      </c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spans="1:21">
      <c r="A530" s="15">
        <v>462</v>
      </c>
      <c r="B530" s="15"/>
      <c r="C530" s="63" t="s">
        <v>117</v>
      </c>
      <c r="D530" s="15"/>
      <c r="E530" s="51">
        <v>144</v>
      </c>
      <c r="F530" s="51" t="s">
        <v>118</v>
      </c>
      <c r="G530" s="50">
        <v>500</v>
      </c>
      <c r="H530" s="64">
        <f t="shared" si="19"/>
        <v>72000</v>
      </c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spans="1:21">
      <c r="A531" s="15">
        <v>463</v>
      </c>
      <c r="B531" s="15"/>
      <c r="C531" s="63" t="s">
        <v>358</v>
      </c>
      <c r="D531" s="15"/>
      <c r="E531" s="51">
        <v>15</v>
      </c>
      <c r="F531" s="51" t="s">
        <v>89</v>
      </c>
      <c r="G531" s="50">
        <v>3500</v>
      </c>
      <c r="H531" s="64">
        <f t="shared" si="19"/>
        <v>52500</v>
      </c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spans="1:21">
      <c r="A532" s="15">
        <v>464</v>
      </c>
      <c r="B532" s="15"/>
      <c r="C532" s="63" t="s">
        <v>357</v>
      </c>
      <c r="D532" s="15"/>
      <c r="E532" s="51">
        <v>24</v>
      </c>
      <c r="F532" s="51" t="s">
        <v>89</v>
      </c>
      <c r="G532" s="50">
        <v>1700</v>
      </c>
      <c r="H532" s="64">
        <f t="shared" si="19"/>
        <v>40800</v>
      </c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spans="1:21" ht="15.75">
      <c r="A533" s="15">
        <v>465</v>
      </c>
      <c r="B533" s="58" t="s">
        <v>347</v>
      </c>
      <c r="C533" s="59" t="s">
        <v>23</v>
      </c>
      <c r="D533" s="58" t="s">
        <v>348</v>
      </c>
      <c r="E533" s="60"/>
      <c r="F533" s="60"/>
      <c r="G533" s="61"/>
      <c r="H533" s="62">
        <f>SUM(H534:H558)</f>
        <v>1065500</v>
      </c>
      <c r="I533" s="58" t="s">
        <v>19</v>
      </c>
      <c r="J533" s="58"/>
      <c r="K533" s="58"/>
      <c r="L533" s="58"/>
      <c r="M533" s="58"/>
      <c r="N533" s="58"/>
      <c r="O533" s="58"/>
      <c r="P533" s="58"/>
      <c r="Q533" s="58">
        <v>1</v>
      </c>
      <c r="R533" s="58"/>
      <c r="S533" s="58"/>
      <c r="T533" s="58"/>
      <c r="U533" s="58">
        <v>1</v>
      </c>
    </row>
    <row r="534" spans="1:21">
      <c r="A534" s="15">
        <v>466</v>
      </c>
      <c r="B534" s="15"/>
      <c r="C534" s="63" t="s">
        <v>134</v>
      </c>
      <c r="D534" s="15"/>
      <c r="E534" s="51">
        <v>13</v>
      </c>
      <c r="F534" s="51" t="s">
        <v>89</v>
      </c>
      <c r="G534" s="50">
        <v>100</v>
      </c>
      <c r="H534" s="64">
        <f>+E534*G534</f>
        <v>1300</v>
      </c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spans="1:21">
      <c r="A535" s="15">
        <v>467</v>
      </c>
      <c r="B535" s="15"/>
      <c r="C535" s="63" t="s">
        <v>161</v>
      </c>
      <c r="D535" s="15"/>
      <c r="E535" s="51">
        <v>130</v>
      </c>
      <c r="F535" s="51" t="s">
        <v>89</v>
      </c>
      <c r="G535" s="50">
        <v>150</v>
      </c>
      <c r="H535" s="64">
        <f t="shared" ref="H535:H558" si="20">+E535*G535</f>
        <v>19500</v>
      </c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spans="1:21">
      <c r="A536" s="15">
        <v>468</v>
      </c>
      <c r="B536" s="15"/>
      <c r="C536" s="63" t="s">
        <v>141</v>
      </c>
      <c r="D536" s="15"/>
      <c r="E536" s="51">
        <v>450</v>
      </c>
      <c r="F536" s="51" t="s">
        <v>89</v>
      </c>
      <c r="G536" s="50">
        <v>950</v>
      </c>
      <c r="H536" s="64">
        <f t="shared" si="20"/>
        <v>427500</v>
      </c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spans="1:21">
      <c r="A537" s="15">
        <v>469</v>
      </c>
      <c r="B537" s="15"/>
      <c r="C537" s="63" t="s">
        <v>175</v>
      </c>
      <c r="D537" s="15"/>
      <c r="E537" s="51">
        <v>8</v>
      </c>
      <c r="F537" s="51" t="s">
        <v>89</v>
      </c>
      <c r="G537" s="50">
        <v>50</v>
      </c>
      <c r="H537" s="64">
        <f t="shared" si="20"/>
        <v>400</v>
      </c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spans="1:21">
      <c r="A538" s="15">
        <v>470</v>
      </c>
      <c r="B538" s="15"/>
      <c r="C538" s="63" t="s">
        <v>82</v>
      </c>
      <c r="D538" s="15"/>
      <c r="E538" s="51">
        <v>11</v>
      </c>
      <c r="F538" s="51" t="s">
        <v>143</v>
      </c>
      <c r="G538" s="50">
        <v>380</v>
      </c>
      <c r="H538" s="64">
        <f t="shared" si="20"/>
        <v>4180</v>
      </c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spans="1:21">
      <c r="A539" s="15">
        <v>471</v>
      </c>
      <c r="B539" s="15"/>
      <c r="C539" s="63" t="s">
        <v>116</v>
      </c>
      <c r="D539" s="15"/>
      <c r="E539" s="51">
        <v>20</v>
      </c>
      <c r="F539" s="51" t="s">
        <v>139</v>
      </c>
      <c r="G539" s="50">
        <v>85</v>
      </c>
      <c r="H539" s="64">
        <f t="shared" si="20"/>
        <v>1700</v>
      </c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spans="1:21">
      <c r="A540" s="15">
        <v>472</v>
      </c>
      <c r="B540" s="15"/>
      <c r="C540" s="63" t="s">
        <v>320</v>
      </c>
      <c r="D540" s="15"/>
      <c r="E540" s="51">
        <v>50</v>
      </c>
      <c r="F540" s="51" t="s">
        <v>139</v>
      </c>
      <c r="G540" s="50">
        <v>35</v>
      </c>
      <c r="H540" s="64">
        <f t="shared" si="20"/>
        <v>1750</v>
      </c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1:21">
      <c r="A541" s="15">
        <v>473</v>
      </c>
      <c r="B541" s="15"/>
      <c r="C541" s="63" t="s">
        <v>94</v>
      </c>
      <c r="D541" s="15"/>
      <c r="E541" s="51">
        <v>9</v>
      </c>
      <c r="F541" s="51" t="s">
        <v>139</v>
      </c>
      <c r="G541" s="50">
        <v>170</v>
      </c>
      <c r="H541" s="64">
        <f t="shared" si="20"/>
        <v>1530</v>
      </c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spans="1:21">
      <c r="A542" s="15">
        <v>474</v>
      </c>
      <c r="B542" s="15"/>
      <c r="C542" s="63" t="s">
        <v>145</v>
      </c>
      <c r="D542" s="15"/>
      <c r="E542" s="51">
        <v>4</v>
      </c>
      <c r="F542" s="51" t="s">
        <v>89</v>
      </c>
      <c r="G542" s="50">
        <v>100</v>
      </c>
      <c r="H542" s="64">
        <f t="shared" si="20"/>
        <v>400</v>
      </c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spans="1:21">
      <c r="A543" s="15">
        <v>475</v>
      </c>
      <c r="B543" s="15"/>
      <c r="C543" s="63" t="s">
        <v>106</v>
      </c>
      <c r="D543" s="15"/>
      <c r="E543" s="51">
        <v>2</v>
      </c>
      <c r="F543" s="51" t="s">
        <v>89</v>
      </c>
      <c r="G543" s="50">
        <v>120</v>
      </c>
      <c r="H543" s="64">
        <f t="shared" si="20"/>
        <v>240</v>
      </c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spans="1:21">
      <c r="A544" s="15">
        <v>476</v>
      </c>
      <c r="B544" s="15"/>
      <c r="C544" s="63" t="s">
        <v>93</v>
      </c>
      <c r="D544" s="15"/>
      <c r="E544" s="51">
        <v>37</v>
      </c>
      <c r="F544" s="51" t="s">
        <v>89</v>
      </c>
      <c r="G544" s="50">
        <v>250</v>
      </c>
      <c r="H544" s="64">
        <f t="shared" si="20"/>
        <v>9250</v>
      </c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spans="1:21">
      <c r="A545" s="15">
        <v>477</v>
      </c>
      <c r="B545" s="15"/>
      <c r="C545" s="63" t="s">
        <v>174</v>
      </c>
      <c r="D545" s="15"/>
      <c r="E545" s="51">
        <v>10</v>
      </c>
      <c r="F545" s="51" t="s">
        <v>136</v>
      </c>
      <c r="G545" s="50">
        <v>70</v>
      </c>
      <c r="H545" s="64">
        <f t="shared" si="20"/>
        <v>700</v>
      </c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spans="1:21">
      <c r="A546" s="15">
        <v>478</v>
      </c>
      <c r="B546" s="15"/>
      <c r="C546" s="63" t="s">
        <v>184</v>
      </c>
      <c r="D546" s="15"/>
      <c r="E546" s="51">
        <v>7</v>
      </c>
      <c r="F546" s="51" t="s">
        <v>143</v>
      </c>
      <c r="G546" s="50">
        <v>450</v>
      </c>
      <c r="H546" s="64">
        <f t="shared" si="20"/>
        <v>3150</v>
      </c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spans="1:21">
      <c r="A547" s="15">
        <v>479</v>
      </c>
      <c r="B547" s="15"/>
      <c r="C547" s="63" t="s">
        <v>96</v>
      </c>
      <c r="D547" s="15"/>
      <c r="E547" s="51">
        <v>100</v>
      </c>
      <c r="F547" s="51" t="s">
        <v>89</v>
      </c>
      <c r="G547" s="50">
        <v>80</v>
      </c>
      <c r="H547" s="64">
        <f t="shared" si="20"/>
        <v>8000</v>
      </c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spans="1:21">
      <c r="A548" s="15">
        <v>480</v>
      </c>
      <c r="B548" s="15"/>
      <c r="C548" s="63" t="s">
        <v>253</v>
      </c>
      <c r="D548" s="15"/>
      <c r="E548" s="51">
        <v>20</v>
      </c>
      <c r="F548" s="51" t="s">
        <v>89</v>
      </c>
      <c r="G548" s="50">
        <v>1000</v>
      </c>
      <c r="H548" s="64">
        <f t="shared" si="20"/>
        <v>20000</v>
      </c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spans="1:21">
      <c r="A549" s="15">
        <v>481</v>
      </c>
      <c r="B549" s="15"/>
      <c r="C549" s="63" t="s">
        <v>249</v>
      </c>
      <c r="D549" s="15"/>
      <c r="E549" s="51">
        <v>20</v>
      </c>
      <c r="F549" s="51" t="s">
        <v>89</v>
      </c>
      <c r="G549" s="50">
        <v>500</v>
      </c>
      <c r="H549" s="64">
        <f t="shared" si="20"/>
        <v>10000</v>
      </c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spans="1:21">
      <c r="A550" s="15">
        <v>482</v>
      </c>
      <c r="B550" s="15"/>
      <c r="C550" s="63" t="s">
        <v>115</v>
      </c>
      <c r="D550" s="15"/>
      <c r="E550" s="51">
        <v>18</v>
      </c>
      <c r="F550" s="51" t="s">
        <v>350</v>
      </c>
      <c r="G550" s="50">
        <v>300</v>
      </c>
      <c r="H550" s="64">
        <f t="shared" si="20"/>
        <v>5400</v>
      </c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spans="1:21">
      <c r="A551" s="15">
        <v>483</v>
      </c>
      <c r="B551" s="15"/>
      <c r="C551" s="63" t="s">
        <v>99</v>
      </c>
      <c r="D551" s="15"/>
      <c r="E551" s="51">
        <v>6</v>
      </c>
      <c r="F551" s="51" t="s">
        <v>100</v>
      </c>
      <c r="G551" s="50">
        <v>3500</v>
      </c>
      <c r="H551" s="64">
        <f t="shared" si="20"/>
        <v>21000</v>
      </c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spans="1:21">
      <c r="A552" s="15">
        <v>484</v>
      </c>
      <c r="B552" s="15"/>
      <c r="C552" s="63" t="s">
        <v>119</v>
      </c>
      <c r="D552" s="15"/>
      <c r="E552" s="51">
        <v>420</v>
      </c>
      <c r="F552" s="51" t="s">
        <v>118</v>
      </c>
      <c r="G552" s="50">
        <v>150</v>
      </c>
      <c r="H552" s="64">
        <f t="shared" si="20"/>
        <v>63000</v>
      </c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spans="1:21">
      <c r="A553" s="15">
        <v>485</v>
      </c>
      <c r="B553" s="15"/>
      <c r="C553" s="63" t="s">
        <v>192</v>
      </c>
      <c r="D553" s="15"/>
      <c r="E553" s="51">
        <v>420</v>
      </c>
      <c r="F553" s="51" t="s">
        <v>118</v>
      </c>
      <c r="G553" s="50">
        <v>120</v>
      </c>
      <c r="H553" s="64">
        <f t="shared" si="20"/>
        <v>50400</v>
      </c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spans="1:21">
      <c r="A554" s="15">
        <v>486</v>
      </c>
      <c r="B554" s="15"/>
      <c r="C554" s="63" t="s">
        <v>121</v>
      </c>
      <c r="D554" s="15"/>
      <c r="E554" s="51">
        <v>420</v>
      </c>
      <c r="F554" s="51" t="s">
        <v>118</v>
      </c>
      <c r="G554" s="50">
        <v>180</v>
      </c>
      <c r="H554" s="64">
        <f t="shared" si="20"/>
        <v>75600</v>
      </c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spans="1:21">
      <c r="A555" s="15">
        <v>487</v>
      </c>
      <c r="B555" s="15"/>
      <c r="C555" s="63" t="s">
        <v>193</v>
      </c>
      <c r="D555" s="15"/>
      <c r="E555" s="51">
        <v>420</v>
      </c>
      <c r="F555" s="51" t="s">
        <v>118</v>
      </c>
      <c r="G555" s="50">
        <v>120</v>
      </c>
      <c r="H555" s="64">
        <f t="shared" si="20"/>
        <v>50400</v>
      </c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spans="1:21">
      <c r="A556" s="15">
        <v>488</v>
      </c>
      <c r="B556" s="15"/>
      <c r="C556" s="63" t="s">
        <v>355</v>
      </c>
      <c r="D556" s="15"/>
      <c r="E556" s="51">
        <v>420</v>
      </c>
      <c r="F556" s="51" t="s">
        <v>89</v>
      </c>
      <c r="G556" s="50">
        <v>500</v>
      </c>
      <c r="H556" s="64">
        <f t="shared" si="20"/>
        <v>210000</v>
      </c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spans="1:21">
      <c r="A557" s="15">
        <v>489</v>
      </c>
      <c r="B557" s="15"/>
      <c r="C557" s="63" t="s">
        <v>110</v>
      </c>
      <c r="D557" s="15"/>
      <c r="E557" s="51">
        <v>18</v>
      </c>
      <c r="F557" s="51" t="s">
        <v>89</v>
      </c>
      <c r="G557" s="50">
        <v>3500</v>
      </c>
      <c r="H557" s="64">
        <f t="shared" si="20"/>
        <v>63000</v>
      </c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spans="1:21">
      <c r="A558" s="15">
        <v>490</v>
      </c>
      <c r="B558" s="15"/>
      <c r="C558" s="63" t="s">
        <v>111</v>
      </c>
      <c r="D558" s="15"/>
      <c r="E558" s="51">
        <v>18</v>
      </c>
      <c r="F558" s="51" t="s">
        <v>89</v>
      </c>
      <c r="G558" s="50">
        <v>950</v>
      </c>
      <c r="H558" s="64">
        <f t="shared" si="20"/>
        <v>17100</v>
      </c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spans="1:21" ht="15.75">
      <c r="A559" s="15">
        <v>541</v>
      </c>
      <c r="B559" s="58" t="s">
        <v>347</v>
      </c>
      <c r="C559" s="59" t="s">
        <v>40</v>
      </c>
      <c r="D559" s="58" t="s">
        <v>348</v>
      </c>
      <c r="E559" s="60"/>
      <c r="F559" s="60"/>
      <c r="G559" s="61"/>
      <c r="H559" s="62">
        <f>SUM(H560:H582)</f>
        <v>200000</v>
      </c>
      <c r="I559" s="58" t="s">
        <v>19</v>
      </c>
      <c r="J559" s="58"/>
      <c r="K559" s="58">
        <v>1</v>
      </c>
      <c r="L559" s="58"/>
      <c r="M559" s="58"/>
      <c r="N559" s="58"/>
      <c r="O559" s="58"/>
      <c r="P559" s="58"/>
      <c r="Q559" s="58"/>
      <c r="R559" s="58"/>
      <c r="S559" s="58"/>
      <c r="T559" s="58"/>
      <c r="U559" s="58"/>
    </row>
    <row r="560" spans="1:21">
      <c r="A560" s="15">
        <v>542</v>
      </c>
      <c r="B560" s="15"/>
      <c r="C560" s="63" t="s">
        <v>99</v>
      </c>
      <c r="D560" s="15"/>
      <c r="E560" s="51">
        <v>5</v>
      </c>
      <c r="F560" s="51" t="s">
        <v>100</v>
      </c>
      <c r="G560" s="50">
        <v>3500</v>
      </c>
      <c r="H560" s="64">
        <f>+E560*G560</f>
        <v>17500</v>
      </c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spans="1:21">
      <c r="A561" s="15">
        <v>543</v>
      </c>
      <c r="B561" s="15"/>
      <c r="C561" s="63" t="s">
        <v>96</v>
      </c>
      <c r="D561" s="15"/>
      <c r="E561" s="51">
        <v>30</v>
      </c>
      <c r="F561" s="51" t="s">
        <v>89</v>
      </c>
      <c r="G561" s="50">
        <v>80</v>
      </c>
      <c r="H561" s="64">
        <f t="shared" ref="H561:H582" si="21">+E561*G561</f>
        <v>2400</v>
      </c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spans="1:21">
      <c r="A562" s="15">
        <v>544</v>
      </c>
      <c r="B562" s="15"/>
      <c r="C562" s="63" t="s">
        <v>92</v>
      </c>
      <c r="D562" s="15"/>
      <c r="E562" s="51">
        <v>30</v>
      </c>
      <c r="F562" s="51" t="s">
        <v>89</v>
      </c>
      <c r="G562" s="50">
        <v>30</v>
      </c>
      <c r="H562" s="64">
        <f t="shared" si="21"/>
        <v>900</v>
      </c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spans="1:21">
      <c r="A563" s="15">
        <v>545</v>
      </c>
      <c r="B563" s="15"/>
      <c r="C563" s="63" t="s">
        <v>134</v>
      </c>
      <c r="D563" s="15"/>
      <c r="E563" s="51">
        <v>5</v>
      </c>
      <c r="F563" s="51" t="s">
        <v>89</v>
      </c>
      <c r="G563" s="50">
        <v>100</v>
      </c>
      <c r="H563" s="64">
        <f t="shared" si="21"/>
        <v>500</v>
      </c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spans="1:21">
      <c r="A564" s="15">
        <v>546</v>
      </c>
      <c r="B564" s="15"/>
      <c r="C564" s="63" t="s">
        <v>91</v>
      </c>
      <c r="D564" s="15"/>
      <c r="E564" s="51">
        <v>30</v>
      </c>
      <c r="F564" s="51" t="s">
        <v>89</v>
      </c>
      <c r="G564" s="50">
        <v>30</v>
      </c>
      <c r="H564" s="64">
        <f t="shared" si="21"/>
        <v>900</v>
      </c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spans="1:21">
      <c r="A565" s="15">
        <v>547</v>
      </c>
      <c r="B565" s="15"/>
      <c r="C565" s="63" t="s">
        <v>175</v>
      </c>
      <c r="D565" s="15"/>
      <c r="E565" s="51">
        <v>3</v>
      </c>
      <c r="F565" s="51" t="s">
        <v>89</v>
      </c>
      <c r="G565" s="50">
        <v>65</v>
      </c>
      <c r="H565" s="64">
        <f t="shared" si="21"/>
        <v>195</v>
      </c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spans="1:21">
      <c r="A566" s="15">
        <v>548</v>
      </c>
      <c r="B566" s="15"/>
      <c r="C566" s="63" t="s">
        <v>82</v>
      </c>
      <c r="D566" s="15"/>
      <c r="E566" s="51">
        <v>10</v>
      </c>
      <c r="F566" s="51" t="s">
        <v>143</v>
      </c>
      <c r="G566" s="50">
        <v>300</v>
      </c>
      <c r="H566" s="64">
        <f t="shared" si="21"/>
        <v>3000</v>
      </c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spans="1:21">
      <c r="A567" s="15">
        <v>549</v>
      </c>
      <c r="B567" s="15"/>
      <c r="C567" s="63" t="s">
        <v>184</v>
      </c>
      <c r="D567" s="15"/>
      <c r="E567" s="51">
        <v>5</v>
      </c>
      <c r="F567" s="51" t="s">
        <v>143</v>
      </c>
      <c r="G567" s="50">
        <v>380</v>
      </c>
      <c r="H567" s="64">
        <f t="shared" si="21"/>
        <v>1900</v>
      </c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spans="1:21">
      <c r="A568" s="15">
        <v>550</v>
      </c>
      <c r="B568" s="15"/>
      <c r="C568" s="63" t="s">
        <v>114</v>
      </c>
      <c r="D568" s="15"/>
      <c r="E568" s="51">
        <v>12</v>
      </c>
      <c r="F568" s="51" t="s">
        <v>139</v>
      </c>
      <c r="G568" s="50">
        <v>75</v>
      </c>
      <c r="H568" s="64">
        <f t="shared" si="21"/>
        <v>900</v>
      </c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1:21">
      <c r="A569" s="15">
        <v>551</v>
      </c>
      <c r="B569" s="15"/>
      <c r="C569" s="63" t="s">
        <v>116</v>
      </c>
      <c r="D569" s="15"/>
      <c r="E569" s="51">
        <v>2</v>
      </c>
      <c r="F569" s="51" t="s">
        <v>139</v>
      </c>
      <c r="G569" s="50">
        <v>80</v>
      </c>
      <c r="H569" s="64">
        <f t="shared" si="21"/>
        <v>160</v>
      </c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1:21">
      <c r="A570" s="15">
        <v>552</v>
      </c>
      <c r="B570" s="15"/>
      <c r="C570" s="63" t="s">
        <v>94</v>
      </c>
      <c r="D570" s="15"/>
      <c r="E570" s="51">
        <v>5</v>
      </c>
      <c r="F570" s="51" t="s">
        <v>139</v>
      </c>
      <c r="G570" s="50">
        <v>80</v>
      </c>
      <c r="H570" s="64">
        <f t="shared" si="21"/>
        <v>400</v>
      </c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spans="1:21">
      <c r="A571" s="15">
        <v>553</v>
      </c>
      <c r="B571" s="15"/>
      <c r="C571" s="63" t="s">
        <v>186</v>
      </c>
      <c r="D571" s="15"/>
      <c r="E571" s="51">
        <v>30</v>
      </c>
      <c r="F571" s="51" t="s">
        <v>89</v>
      </c>
      <c r="G571" s="50">
        <v>430</v>
      </c>
      <c r="H571" s="64">
        <f t="shared" si="21"/>
        <v>12900</v>
      </c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spans="1:21">
      <c r="A572" s="15">
        <v>554</v>
      </c>
      <c r="B572" s="15"/>
      <c r="C572" s="63" t="s">
        <v>174</v>
      </c>
      <c r="D572" s="15"/>
      <c r="E572" s="51">
        <v>10</v>
      </c>
      <c r="F572" s="51" t="s">
        <v>136</v>
      </c>
      <c r="G572" s="50">
        <v>81</v>
      </c>
      <c r="H572" s="64">
        <f t="shared" si="21"/>
        <v>810</v>
      </c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1:21">
      <c r="A573" s="15">
        <v>555</v>
      </c>
      <c r="B573" s="15"/>
      <c r="C573" s="63" t="s">
        <v>163</v>
      </c>
      <c r="D573" s="15"/>
      <c r="E573" s="51">
        <v>1</v>
      </c>
      <c r="F573" s="51" t="s">
        <v>113</v>
      </c>
      <c r="G573" s="50">
        <v>5035</v>
      </c>
      <c r="H573" s="64">
        <f t="shared" si="21"/>
        <v>5035</v>
      </c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1:21">
      <c r="A574" s="15">
        <v>556</v>
      </c>
      <c r="B574" s="15"/>
      <c r="C574" s="63" t="s">
        <v>253</v>
      </c>
      <c r="D574" s="15"/>
      <c r="E574" s="51">
        <v>8</v>
      </c>
      <c r="F574" s="51" t="s">
        <v>89</v>
      </c>
      <c r="G574" s="50">
        <v>1000</v>
      </c>
      <c r="H574" s="64">
        <f t="shared" si="21"/>
        <v>8000</v>
      </c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spans="1:21">
      <c r="A575" s="15">
        <v>557</v>
      </c>
      <c r="B575" s="15"/>
      <c r="C575" s="63" t="s">
        <v>249</v>
      </c>
      <c r="D575" s="15"/>
      <c r="E575" s="51">
        <v>9</v>
      </c>
      <c r="F575" s="51" t="s">
        <v>89</v>
      </c>
      <c r="G575" s="50">
        <v>500</v>
      </c>
      <c r="H575" s="64">
        <f t="shared" si="21"/>
        <v>4500</v>
      </c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1:21">
      <c r="A576" s="15">
        <v>558</v>
      </c>
      <c r="B576" s="15"/>
      <c r="C576" s="63" t="s">
        <v>119</v>
      </c>
      <c r="D576" s="15"/>
      <c r="E576" s="51">
        <v>150</v>
      </c>
      <c r="F576" s="51" t="s">
        <v>118</v>
      </c>
      <c r="G576" s="50">
        <v>150</v>
      </c>
      <c r="H576" s="64">
        <f t="shared" si="21"/>
        <v>22500</v>
      </c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1:24">
      <c r="A577" s="15">
        <v>559</v>
      </c>
      <c r="B577" s="15"/>
      <c r="C577" s="63" t="s">
        <v>192</v>
      </c>
      <c r="D577" s="15"/>
      <c r="E577" s="51">
        <v>150</v>
      </c>
      <c r="F577" s="51" t="s">
        <v>118</v>
      </c>
      <c r="G577" s="50">
        <v>120</v>
      </c>
      <c r="H577" s="64">
        <f t="shared" si="21"/>
        <v>18000</v>
      </c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1:24">
      <c r="A578" s="15">
        <v>560</v>
      </c>
      <c r="B578" s="15"/>
      <c r="C578" s="63" t="s">
        <v>121</v>
      </c>
      <c r="D578" s="15"/>
      <c r="E578" s="51">
        <v>150</v>
      </c>
      <c r="F578" s="51" t="s">
        <v>118</v>
      </c>
      <c r="G578" s="50">
        <v>180</v>
      </c>
      <c r="H578" s="64">
        <f t="shared" si="21"/>
        <v>27000</v>
      </c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spans="1:24">
      <c r="A579" s="15">
        <v>561</v>
      </c>
      <c r="B579" s="15"/>
      <c r="C579" s="63" t="s">
        <v>193</v>
      </c>
      <c r="D579" s="15"/>
      <c r="E579" s="51">
        <v>150</v>
      </c>
      <c r="F579" s="51" t="s">
        <v>118</v>
      </c>
      <c r="G579" s="50">
        <v>120</v>
      </c>
      <c r="H579" s="64">
        <f t="shared" si="21"/>
        <v>18000</v>
      </c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1:24">
      <c r="A580" s="15">
        <v>562</v>
      </c>
      <c r="B580" s="15"/>
      <c r="C580" s="63" t="s">
        <v>122</v>
      </c>
      <c r="D580" s="15"/>
      <c r="E580" s="51">
        <v>150</v>
      </c>
      <c r="F580" s="51" t="s">
        <v>118</v>
      </c>
      <c r="G580" s="50">
        <v>180</v>
      </c>
      <c r="H580" s="64">
        <f t="shared" si="21"/>
        <v>27000</v>
      </c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spans="1:24">
      <c r="A581" s="15">
        <v>563</v>
      </c>
      <c r="B581" s="15"/>
      <c r="C581" s="63" t="s">
        <v>323</v>
      </c>
      <c r="D581" s="15"/>
      <c r="E581" s="51">
        <v>30</v>
      </c>
      <c r="F581" s="51" t="s">
        <v>89</v>
      </c>
      <c r="G581" s="50">
        <v>850</v>
      </c>
      <c r="H581" s="64">
        <f t="shared" si="21"/>
        <v>25500</v>
      </c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spans="1:24">
      <c r="A582" s="15">
        <v>564</v>
      </c>
      <c r="B582" s="15"/>
      <c r="C582" s="63" t="s">
        <v>112</v>
      </c>
      <c r="D582" s="15"/>
      <c r="E582" s="51">
        <v>1</v>
      </c>
      <c r="F582" s="51" t="s">
        <v>113</v>
      </c>
      <c r="G582" s="50">
        <v>2000</v>
      </c>
      <c r="H582" s="64">
        <f t="shared" si="21"/>
        <v>2000</v>
      </c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spans="1:24" ht="67.150000000000006" customHeight="1">
      <c r="A583" s="15">
        <v>565</v>
      </c>
      <c r="B583" s="58" t="s">
        <v>347</v>
      </c>
      <c r="C583" s="59" t="s">
        <v>393</v>
      </c>
      <c r="D583" s="58" t="s">
        <v>348</v>
      </c>
      <c r="E583" s="60"/>
      <c r="F583" s="60"/>
      <c r="G583" s="61"/>
      <c r="H583" s="62">
        <f>SUM(H584:H621)</f>
        <v>500000</v>
      </c>
      <c r="I583" s="58" t="s">
        <v>19</v>
      </c>
      <c r="J583" s="58"/>
      <c r="K583" s="58"/>
      <c r="L583" s="58"/>
      <c r="M583" s="58"/>
      <c r="N583" s="58"/>
      <c r="O583" s="58"/>
      <c r="P583" s="58"/>
      <c r="Q583" s="58"/>
      <c r="R583" s="58"/>
      <c r="S583" s="58">
        <v>1</v>
      </c>
      <c r="T583" s="58"/>
      <c r="U583" s="58"/>
      <c r="X583" s="8"/>
    </row>
    <row r="584" spans="1:24">
      <c r="A584" s="15">
        <v>566</v>
      </c>
      <c r="B584" s="15"/>
      <c r="C584" s="63" t="s">
        <v>130</v>
      </c>
      <c r="D584" s="15"/>
      <c r="E584" s="51">
        <v>29</v>
      </c>
      <c r="F584" s="51" t="s">
        <v>89</v>
      </c>
      <c r="G584" s="50">
        <v>140</v>
      </c>
      <c r="H584" s="64">
        <f>+E584*G584</f>
        <v>4060</v>
      </c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spans="1:24">
      <c r="A585" s="15">
        <v>567</v>
      </c>
      <c r="B585" s="15"/>
      <c r="C585" s="63" t="s">
        <v>153</v>
      </c>
      <c r="D585" s="15"/>
      <c r="E585" s="51">
        <v>30</v>
      </c>
      <c r="F585" s="51" t="s">
        <v>89</v>
      </c>
      <c r="G585" s="50">
        <v>235</v>
      </c>
      <c r="H585" s="64">
        <f t="shared" ref="H585:H621" si="22">+E585*G585</f>
        <v>7050</v>
      </c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X585" s="98"/>
    </row>
    <row r="586" spans="1:24">
      <c r="A586" s="15">
        <v>568</v>
      </c>
      <c r="B586" s="15"/>
      <c r="C586" s="63" t="s">
        <v>92</v>
      </c>
      <c r="D586" s="15"/>
      <c r="E586" s="51">
        <v>30</v>
      </c>
      <c r="F586" s="51" t="s">
        <v>89</v>
      </c>
      <c r="G586" s="50">
        <v>320</v>
      </c>
      <c r="H586" s="64">
        <f t="shared" si="22"/>
        <v>9600</v>
      </c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spans="1:24">
      <c r="A587" s="15">
        <v>569</v>
      </c>
      <c r="B587" s="15"/>
      <c r="C587" s="63" t="s">
        <v>91</v>
      </c>
      <c r="D587" s="15"/>
      <c r="E587" s="51">
        <v>31</v>
      </c>
      <c r="F587" s="51" t="s">
        <v>89</v>
      </c>
      <c r="G587" s="50">
        <v>30</v>
      </c>
      <c r="H587" s="64">
        <f t="shared" si="22"/>
        <v>930</v>
      </c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spans="1:24">
      <c r="A588" s="15">
        <v>570</v>
      </c>
      <c r="B588" s="15"/>
      <c r="C588" s="63" t="s">
        <v>154</v>
      </c>
      <c r="D588" s="15"/>
      <c r="E588" s="51">
        <v>30</v>
      </c>
      <c r="F588" s="51" t="s">
        <v>89</v>
      </c>
      <c r="G588" s="50">
        <v>28</v>
      </c>
      <c r="H588" s="64">
        <f t="shared" si="22"/>
        <v>840</v>
      </c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spans="1:24">
      <c r="A589" s="15">
        <v>571</v>
      </c>
      <c r="B589" s="15"/>
      <c r="C589" s="63" t="s">
        <v>95</v>
      </c>
      <c r="D589" s="15"/>
      <c r="E589" s="51">
        <v>30</v>
      </c>
      <c r="F589" s="51" t="s">
        <v>136</v>
      </c>
      <c r="G589" s="50">
        <v>18</v>
      </c>
      <c r="H589" s="64">
        <f t="shared" si="22"/>
        <v>540</v>
      </c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spans="1:24">
      <c r="A590" s="15">
        <v>573</v>
      </c>
      <c r="B590" s="15"/>
      <c r="C590" s="63" t="s">
        <v>155</v>
      </c>
      <c r="D590" s="15"/>
      <c r="E590" s="51">
        <v>26</v>
      </c>
      <c r="F590" s="51" t="s">
        <v>136</v>
      </c>
      <c r="G590" s="50">
        <v>220</v>
      </c>
      <c r="H590" s="64">
        <f t="shared" si="22"/>
        <v>5720</v>
      </c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spans="1:24">
      <c r="A591" s="15">
        <v>574</v>
      </c>
      <c r="B591" s="15"/>
      <c r="C591" s="63" t="s">
        <v>156</v>
      </c>
      <c r="D591" s="15"/>
      <c r="E591" s="51">
        <v>28</v>
      </c>
      <c r="F591" s="51" t="s">
        <v>136</v>
      </c>
      <c r="G591" s="50">
        <v>125</v>
      </c>
      <c r="H591" s="64">
        <f t="shared" si="22"/>
        <v>3500</v>
      </c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spans="1:24">
      <c r="A592" s="15">
        <v>575</v>
      </c>
      <c r="B592" s="15"/>
      <c r="C592" s="63" t="s">
        <v>157</v>
      </c>
      <c r="D592" s="15"/>
      <c r="E592" s="51">
        <v>8</v>
      </c>
      <c r="F592" s="51" t="s">
        <v>89</v>
      </c>
      <c r="G592" s="50">
        <v>60</v>
      </c>
      <c r="H592" s="64">
        <f t="shared" si="22"/>
        <v>480</v>
      </c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spans="1:21">
      <c r="A593" s="15">
        <v>576</v>
      </c>
      <c r="B593" s="15"/>
      <c r="C593" s="63" t="s">
        <v>145</v>
      </c>
      <c r="D593" s="15"/>
      <c r="E593" s="51">
        <v>5</v>
      </c>
      <c r="F593" s="51" t="s">
        <v>89</v>
      </c>
      <c r="G593" s="50">
        <v>75</v>
      </c>
      <c r="H593" s="64">
        <f t="shared" si="22"/>
        <v>375</v>
      </c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spans="1:21">
      <c r="A594" s="15">
        <v>577</v>
      </c>
      <c r="B594" s="15"/>
      <c r="C594" s="63" t="s">
        <v>158</v>
      </c>
      <c r="D594" s="15"/>
      <c r="E594" s="51">
        <v>11</v>
      </c>
      <c r="F594" s="51" t="s">
        <v>89</v>
      </c>
      <c r="G594" s="50">
        <v>350</v>
      </c>
      <c r="H594" s="64">
        <f t="shared" si="22"/>
        <v>3850</v>
      </c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spans="1:21">
      <c r="A595" s="15">
        <v>578</v>
      </c>
      <c r="B595" s="15"/>
      <c r="C595" s="63" t="s">
        <v>159</v>
      </c>
      <c r="D595" s="15"/>
      <c r="E595" s="51">
        <v>22</v>
      </c>
      <c r="F595" s="51" t="s">
        <v>89</v>
      </c>
      <c r="G595" s="50">
        <v>380</v>
      </c>
      <c r="H595" s="64">
        <f t="shared" si="22"/>
        <v>8360</v>
      </c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1:21">
      <c r="A596" s="15">
        <v>579</v>
      </c>
      <c r="B596" s="15"/>
      <c r="C596" s="63" t="s">
        <v>160</v>
      </c>
      <c r="D596" s="15"/>
      <c r="E596" s="51">
        <v>5</v>
      </c>
      <c r="F596" s="51" t="s">
        <v>89</v>
      </c>
      <c r="G596" s="50">
        <v>245</v>
      </c>
      <c r="H596" s="64">
        <f t="shared" si="22"/>
        <v>1225</v>
      </c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spans="1:21">
      <c r="A597" s="15">
        <v>580</v>
      </c>
      <c r="B597" s="15"/>
      <c r="C597" s="63" t="s">
        <v>161</v>
      </c>
      <c r="D597" s="15"/>
      <c r="E597" s="51">
        <v>5</v>
      </c>
      <c r="F597" s="51" t="s">
        <v>89</v>
      </c>
      <c r="G597" s="50">
        <v>75</v>
      </c>
      <c r="H597" s="64">
        <f t="shared" si="22"/>
        <v>375</v>
      </c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spans="1:21">
      <c r="A598" s="15">
        <v>581</v>
      </c>
      <c r="B598" s="15"/>
      <c r="C598" s="63" t="s">
        <v>162</v>
      </c>
      <c r="D598" s="15"/>
      <c r="E598" s="51">
        <v>4</v>
      </c>
      <c r="F598" s="51" t="s">
        <v>143</v>
      </c>
      <c r="G598" s="50">
        <v>320</v>
      </c>
      <c r="H598" s="64">
        <f t="shared" si="22"/>
        <v>1280</v>
      </c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spans="1:21">
      <c r="A599" s="15">
        <v>582</v>
      </c>
      <c r="B599" s="15"/>
      <c r="C599" s="63" t="s">
        <v>305</v>
      </c>
      <c r="D599" s="15"/>
      <c r="E599" s="51">
        <v>1</v>
      </c>
      <c r="F599" s="51" t="s">
        <v>89</v>
      </c>
      <c r="G599" s="50">
        <v>4850</v>
      </c>
      <c r="H599" s="64">
        <f t="shared" si="22"/>
        <v>4850</v>
      </c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spans="1:21">
      <c r="A600" s="15">
        <v>583</v>
      </c>
      <c r="B600" s="15"/>
      <c r="C600" s="63" t="s">
        <v>164</v>
      </c>
      <c r="D600" s="15"/>
      <c r="E600" s="51">
        <v>2</v>
      </c>
      <c r="F600" s="51" t="s">
        <v>89</v>
      </c>
      <c r="G600" s="50">
        <v>1017</v>
      </c>
      <c r="H600" s="64">
        <f t="shared" si="22"/>
        <v>2034</v>
      </c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spans="1:21">
      <c r="A601" s="15">
        <v>584</v>
      </c>
      <c r="B601" s="15"/>
      <c r="C601" s="63" t="s">
        <v>103</v>
      </c>
      <c r="D601" s="15"/>
      <c r="E601" s="51">
        <v>5</v>
      </c>
      <c r="F601" s="51" t="s">
        <v>89</v>
      </c>
      <c r="G601" s="50">
        <v>245</v>
      </c>
      <c r="H601" s="64">
        <f t="shared" si="22"/>
        <v>1225</v>
      </c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spans="1:21">
      <c r="A602" s="15">
        <v>585</v>
      </c>
      <c r="B602" s="15"/>
      <c r="C602" s="63" t="s">
        <v>101</v>
      </c>
      <c r="D602" s="15"/>
      <c r="E602" s="51">
        <v>5</v>
      </c>
      <c r="F602" s="51" t="s">
        <v>89</v>
      </c>
      <c r="G602" s="50">
        <v>45</v>
      </c>
      <c r="H602" s="64">
        <f t="shared" si="22"/>
        <v>225</v>
      </c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spans="1:21">
      <c r="A603" s="15">
        <v>586</v>
      </c>
      <c r="B603" s="15"/>
      <c r="C603" s="63" t="s">
        <v>165</v>
      </c>
      <c r="D603" s="15"/>
      <c r="E603" s="51">
        <v>8</v>
      </c>
      <c r="F603" s="51" t="s">
        <v>89</v>
      </c>
      <c r="G603" s="50">
        <v>115</v>
      </c>
      <c r="H603" s="64">
        <f t="shared" si="22"/>
        <v>920</v>
      </c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spans="1:21">
      <c r="A604" s="15">
        <v>587</v>
      </c>
      <c r="B604" s="15"/>
      <c r="C604" s="63" t="s">
        <v>166</v>
      </c>
      <c r="D604" s="15"/>
      <c r="E604" s="51">
        <v>3</v>
      </c>
      <c r="F604" s="51" t="s">
        <v>89</v>
      </c>
      <c r="G604" s="50">
        <v>52</v>
      </c>
      <c r="H604" s="64">
        <f t="shared" si="22"/>
        <v>156</v>
      </c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spans="1:21">
      <c r="A605" s="15">
        <v>588</v>
      </c>
      <c r="B605" s="15"/>
      <c r="C605" s="63" t="s">
        <v>167</v>
      </c>
      <c r="D605" s="15"/>
      <c r="E605" s="51">
        <v>2</v>
      </c>
      <c r="F605" s="51" t="s">
        <v>89</v>
      </c>
      <c r="G605" s="50">
        <v>80</v>
      </c>
      <c r="H605" s="64">
        <f t="shared" si="22"/>
        <v>160</v>
      </c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spans="1:21">
      <c r="A606" s="15">
        <v>589</v>
      </c>
      <c r="B606" s="15"/>
      <c r="C606" s="63" t="s">
        <v>168</v>
      </c>
      <c r="D606" s="15"/>
      <c r="E606" s="51">
        <v>3</v>
      </c>
      <c r="F606" s="51" t="s">
        <v>89</v>
      </c>
      <c r="G606" s="50">
        <v>65</v>
      </c>
      <c r="H606" s="64">
        <f t="shared" si="22"/>
        <v>195</v>
      </c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spans="1:21">
      <c r="A607" s="15">
        <v>590</v>
      </c>
      <c r="B607" s="15"/>
      <c r="C607" s="63" t="s">
        <v>124</v>
      </c>
      <c r="D607" s="15"/>
      <c r="E607" s="51">
        <v>15</v>
      </c>
      <c r="F607" s="51" t="s">
        <v>89</v>
      </c>
      <c r="G607" s="50">
        <v>1000</v>
      </c>
      <c r="H607" s="64">
        <f t="shared" si="22"/>
        <v>15000</v>
      </c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spans="1:21">
      <c r="A608" s="15">
        <v>591</v>
      </c>
      <c r="B608" s="15"/>
      <c r="C608" s="63" t="s">
        <v>125</v>
      </c>
      <c r="D608" s="15"/>
      <c r="E608" s="51">
        <v>15</v>
      </c>
      <c r="F608" s="51" t="s">
        <v>89</v>
      </c>
      <c r="G608" s="50">
        <v>500</v>
      </c>
      <c r="H608" s="64">
        <f t="shared" si="22"/>
        <v>7500</v>
      </c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spans="1:21">
      <c r="A609" s="15">
        <v>592</v>
      </c>
      <c r="B609" s="15"/>
      <c r="C609" s="63" t="s">
        <v>115</v>
      </c>
      <c r="D609" s="15"/>
      <c r="E609" s="51">
        <v>6</v>
      </c>
      <c r="F609" s="51" t="s">
        <v>350</v>
      </c>
      <c r="G609" s="50">
        <v>300</v>
      </c>
      <c r="H609" s="64">
        <f t="shared" si="22"/>
        <v>1800</v>
      </c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spans="1:21">
      <c r="A610" s="15">
        <v>593</v>
      </c>
      <c r="B610" s="15"/>
      <c r="C610" s="63" t="s">
        <v>119</v>
      </c>
      <c r="D610" s="15"/>
      <c r="E610" s="51">
        <v>35</v>
      </c>
      <c r="F610" s="51" t="s">
        <v>118</v>
      </c>
      <c r="G610" s="50">
        <v>150</v>
      </c>
      <c r="H610" s="64">
        <f t="shared" si="22"/>
        <v>5250</v>
      </c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spans="1:21">
      <c r="A611" s="15">
        <v>594</v>
      </c>
      <c r="B611" s="15"/>
      <c r="C611" s="63" t="s">
        <v>192</v>
      </c>
      <c r="D611" s="15"/>
      <c r="E611" s="51">
        <v>35</v>
      </c>
      <c r="F611" s="51" t="s">
        <v>118</v>
      </c>
      <c r="G611" s="50">
        <v>120</v>
      </c>
      <c r="H611" s="64">
        <f t="shared" si="22"/>
        <v>4200</v>
      </c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spans="1:21">
      <c r="A612" s="15">
        <v>595</v>
      </c>
      <c r="B612" s="15"/>
      <c r="C612" s="63" t="s">
        <v>121</v>
      </c>
      <c r="D612" s="15"/>
      <c r="E612" s="51">
        <v>35</v>
      </c>
      <c r="F612" s="51" t="s">
        <v>118</v>
      </c>
      <c r="G612" s="50">
        <v>180</v>
      </c>
      <c r="H612" s="64">
        <f t="shared" si="22"/>
        <v>6300</v>
      </c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spans="1:21">
      <c r="A613" s="15">
        <v>596</v>
      </c>
      <c r="B613" s="15"/>
      <c r="C613" s="63" t="s">
        <v>193</v>
      </c>
      <c r="D613" s="15"/>
      <c r="E613" s="51">
        <v>35</v>
      </c>
      <c r="F613" s="51" t="s">
        <v>118</v>
      </c>
      <c r="G613" s="50">
        <v>120</v>
      </c>
      <c r="H613" s="64">
        <f t="shared" si="22"/>
        <v>4200</v>
      </c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spans="1:21">
      <c r="A614" s="15">
        <v>597</v>
      </c>
      <c r="B614" s="15"/>
      <c r="C614" s="63" t="s">
        <v>122</v>
      </c>
      <c r="D614" s="15"/>
      <c r="E614" s="51">
        <v>35</v>
      </c>
      <c r="F614" s="51" t="s">
        <v>118</v>
      </c>
      <c r="G614" s="50">
        <v>180</v>
      </c>
      <c r="H614" s="64">
        <f t="shared" si="22"/>
        <v>6300</v>
      </c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spans="1:21">
      <c r="A615" s="15">
        <v>598</v>
      </c>
      <c r="B615" s="15"/>
      <c r="C615" s="63" t="s">
        <v>117</v>
      </c>
      <c r="D615" s="15"/>
      <c r="E615" s="51">
        <v>50</v>
      </c>
      <c r="F615" s="51" t="s">
        <v>118</v>
      </c>
      <c r="G615" s="50">
        <v>2900</v>
      </c>
      <c r="H615" s="64">
        <f t="shared" si="22"/>
        <v>145000</v>
      </c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spans="1:21">
      <c r="A616" s="15">
        <v>599</v>
      </c>
      <c r="B616" s="15"/>
      <c r="C616" s="63" t="s">
        <v>351</v>
      </c>
      <c r="D616" s="15"/>
      <c r="E616" s="51">
        <v>25</v>
      </c>
      <c r="F616" s="51" t="s">
        <v>89</v>
      </c>
      <c r="G616" s="50">
        <v>350</v>
      </c>
      <c r="H616" s="64">
        <f t="shared" si="22"/>
        <v>8750</v>
      </c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spans="1:21">
      <c r="A617" s="15">
        <v>600</v>
      </c>
      <c r="B617" s="15"/>
      <c r="C617" s="63" t="s">
        <v>352</v>
      </c>
      <c r="D617" s="15"/>
      <c r="E617" s="51">
        <v>25</v>
      </c>
      <c r="F617" s="51" t="s">
        <v>89</v>
      </c>
      <c r="G617" s="50">
        <v>550</v>
      </c>
      <c r="H617" s="64">
        <f t="shared" si="22"/>
        <v>13750</v>
      </c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spans="1:21">
      <c r="A618" s="15">
        <v>601</v>
      </c>
      <c r="B618" s="15"/>
      <c r="C618" s="63" t="s">
        <v>296</v>
      </c>
      <c r="D618" s="15"/>
      <c r="E618" s="51">
        <v>22</v>
      </c>
      <c r="F618" s="51" t="s">
        <v>89</v>
      </c>
      <c r="G618" s="50">
        <v>2500</v>
      </c>
      <c r="H618" s="64">
        <f t="shared" si="22"/>
        <v>55000</v>
      </c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1:21">
      <c r="A619" s="15">
        <v>602</v>
      </c>
      <c r="B619" s="15"/>
      <c r="C619" s="63" t="s">
        <v>107</v>
      </c>
      <c r="D619" s="15"/>
      <c r="E619" s="51">
        <v>25</v>
      </c>
      <c r="F619" s="51" t="s">
        <v>89</v>
      </c>
      <c r="G619" s="50">
        <v>3000</v>
      </c>
      <c r="H619" s="64">
        <f t="shared" si="22"/>
        <v>75000</v>
      </c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1:21" ht="30">
      <c r="A620" s="15">
        <v>603</v>
      </c>
      <c r="B620" s="15"/>
      <c r="C620" s="63" t="s">
        <v>353</v>
      </c>
      <c r="D620" s="15"/>
      <c r="E620" s="51">
        <v>45</v>
      </c>
      <c r="F620" s="51" t="s">
        <v>89</v>
      </c>
      <c r="G620" s="50">
        <v>1200</v>
      </c>
      <c r="H620" s="64">
        <f t="shared" si="22"/>
        <v>54000</v>
      </c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1:21" ht="30">
      <c r="A621" s="15">
        <v>604</v>
      </c>
      <c r="B621" s="15"/>
      <c r="C621" s="63" t="s">
        <v>109</v>
      </c>
      <c r="D621" s="15"/>
      <c r="E621" s="51">
        <v>20</v>
      </c>
      <c r="F621" s="51" t="s">
        <v>89</v>
      </c>
      <c r="G621" s="50">
        <v>2000</v>
      </c>
      <c r="H621" s="64">
        <f t="shared" si="22"/>
        <v>40000</v>
      </c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1:21" ht="31.5">
      <c r="A622" s="15">
        <v>605</v>
      </c>
      <c r="B622" s="58" t="s">
        <v>347</v>
      </c>
      <c r="C622" s="59" t="s">
        <v>39</v>
      </c>
      <c r="D622" s="58" t="s">
        <v>348</v>
      </c>
      <c r="E622" s="60"/>
      <c r="F622" s="60"/>
      <c r="G622" s="61"/>
      <c r="H622" s="62">
        <f>SUM(H623:H647)</f>
        <v>800000</v>
      </c>
      <c r="I622" s="58" t="s">
        <v>19</v>
      </c>
      <c r="J622" s="58"/>
      <c r="K622" s="58"/>
      <c r="L622" s="58"/>
      <c r="M622" s="58"/>
      <c r="N622" s="58">
        <v>1</v>
      </c>
      <c r="O622" s="58"/>
      <c r="P622" s="58"/>
      <c r="Q622" s="58">
        <v>1</v>
      </c>
      <c r="R622" s="58"/>
      <c r="S622" s="58"/>
      <c r="T622" s="58"/>
      <c r="U622" s="58"/>
    </row>
    <row r="623" spans="1:21">
      <c r="A623" s="15">
        <v>606</v>
      </c>
      <c r="B623" s="15"/>
      <c r="C623" s="63" t="s">
        <v>88</v>
      </c>
      <c r="D623" s="15"/>
      <c r="E623" s="51">
        <v>400</v>
      </c>
      <c r="F623" s="51" t="s">
        <v>89</v>
      </c>
      <c r="G623" s="50">
        <v>200</v>
      </c>
      <c r="H623" s="64">
        <f>+E623*G623</f>
        <v>80000</v>
      </c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1:21">
      <c r="A624" s="15">
        <v>607</v>
      </c>
      <c r="B624" s="15"/>
      <c r="C624" s="63" t="s">
        <v>133</v>
      </c>
      <c r="D624" s="15"/>
      <c r="E624" s="51">
        <v>600</v>
      </c>
      <c r="F624" s="51" t="s">
        <v>89</v>
      </c>
      <c r="G624" s="50">
        <v>80</v>
      </c>
      <c r="H624" s="64">
        <f t="shared" ref="H624:H647" si="23">+E624*G624</f>
        <v>48000</v>
      </c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1:21">
      <c r="A625" s="15">
        <v>608</v>
      </c>
      <c r="B625" s="15"/>
      <c r="C625" s="63" t="s">
        <v>134</v>
      </c>
      <c r="D625" s="15"/>
      <c r="E625" s="51">
        <v>160</v>
      </c>
      <c r="F625" s="51" t="s">
        <v>89</v>
      </c>
      <c r="G625" s="50">
        <v>100</v>
      </c>
      <c r="H625" s="64">
        <f t="shared" si="23"/>
        <v>16000</v>
      </c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1:21">
      <c r="A626" s="15">
        <v>609</v>
      </c>
      <c r="B626" s="15"/>
      <c r="C626" s="63" t="s">
        <v>161</v>
      </c>
      <c r="D626" s="15"/>
      <c r="E626" s="51">
        <v>160</v>
      </c>
      <c r="F626" s="51" t="s">
        <v>89</v>
      </c>
      <c r="G626" s="50">
        <v>150</v>
      </c>
      <c r="H626" s="64">
        <f t="shared" si="23"/>
        <v>24000</v>
      </c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1:21">
      <c r="A627" s="15">
        <v>610</v>
      </c>
      <c r="B627" s="15"/>
      <c r="C627" s="63" t="s">
        <v>92</v>
      </c>
      <c r="D627" s="15"/>
      <c r="E627" s="51">
        <v>448</v>
      </c>
      <c r="F627" s="51" t="s">
        <v>89</v>
      </c>
      <c r="G627" s="50">
        <v>200</v>
      </c>
      <c r="H627" s="64">
        <f t="shared" si="23"/>
        <v>89600</v>
      </c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1:21">
      <c r="A628" s="15">
        <v>611</v>
      </c>
      <c r="B628" s="15"/>
      <c r="C628" s="63" t="s">
        <v>175</v>
      </c>
      <c r="D628" s="15"/>
      <c r="E628" s="51">
        <v>160</v>
      </c>
      <c r="F628" s="51" t="s">
        <v>89</v>
      </c>
      <c r="G628" s="50">
        <v>50</v>
      </c>
      <c r="H628" s="64">
        <f t="shared" si="23"/>
        <v>8000</v>
      </c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1:21">
      <c r="A629" s="15">
        <v>612</v>
      </c>
      <c r="B629" s="15"/>
      <c r="C629" s="63" t="s">
        <v>82</v>
      </c>
      <c r="D629" s="15"/>
      <c r="E629" s="51">
        <v>40</v>
      </c>
      <c r="F629" s="51" t="s">
        <v>143</v>
      </c>
      <c r="G629" s="50">
        <v>380</v>
      </c>
      <c r="H629" s="64">
        <f t="shared" si="23"/>
        <v>15200</v>
      </c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1:21">
      <c r="A630" s="15">
        <v>613</v>
      </c>
      <c r="B630" s="15"/>
      <c r="C630" s="63" t="s">
        <v>116</v>
      </c>
      <c r="D630" s="15"/>
      <c r="E630" s="51">
        <v>80</v>
      </c>
      <c r="F630" s="51" t="s">
        <v>139</v>
      </c>
      <c r="G630" s="50">
        <v>85</v>
      </c>
      <c r="H630" s="64">
        <f t="shared" si="23"/>
        <v>6800</v>
      </c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1:21">
      <c r="A631" s="15">
        <v>614</v>
      </c>
      <c r="B631" s="15"/>
      <c r="C631" s="63" t="s">
        <v>320</v>
      </c>
      <c r="D631" s="15"/>
      <c r="E631" s="51">
        <v>200</v>
      </c>
      <c r="F631" s="51" t="s">
        <v>139</v>
      </c>
      <c r="G631" s="50">
        <v>35</v>
      </c>
      <c r="H631" s="64">
        <f t="shared" si="23"/>
        <v>7000</v>
      </c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1:21">
      <c r="A632" s="15">
        <v>615</v>
      </c>
      <c r="B632" s="15"/>
      <c r="C632" s="63" t="s">
        <v>94</v>
      </c>
      <c r="D632" s="15"/>
      <c r="E632" s="51">
        <v>200</v>
      </c>
      <c r="F632" s="51" t="s">
        <v>139</v>
      </c>
      <c r="G632" s="50">
        <v>170</v>
      </c>
      <c r="H632" s="64">
        <f t="shared" si="23"/>
        <v>34000</v>
      </c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1:21">
      <c r="A633" s="15">
        <v>616</v>
      </c>
      <c r="B633" s="15"/>
      <c r="C633" s="63" t="s">
        <v>356</v>
      </c>
      <c r="D633" s="15"/>
      <c r="E633" s="51">
        <v>20</v>
      </c>
      <c r="F633" s="51" t="s">
        <v>89</v>
      </c>
      <c r="G633" s="50">
        <v>100</v>
      </c>
      <c r="H633" s="64">
        <f t="shared" si="23"/>
        <v>2000</v>
      </c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1:21">
      <c r="A634" s="15">
        <v>617</v>
      </c>
      <c r="B634" s="15"/>
      <c r="C634" s="63" t="s">
        <v>106</v>
      </c>
      <c r="D634" s="15"/>
      <c r="E634" s="51">
        <v>20</v>
      </c>
      <c r="F634" s="51" t="s">
        <v>89</v>
      </c>
      <c r="G634" s="50">
        <v>120</v>
      </c>
      <c r="H634" s="64">
        <f t="shared" si="23"/>
        <v>2400</v>
      </c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1:21">
      <c r="A635" s="15">
        <v>618</v>
      </c>
      <c r="B635" s="15"/>
      <c r="C635" s="63" t="s">
        <v>337</v>
      </c>
      <c r="D635" s="15"/>
      <c r="E635" s="51">
        <v>8</v>
      </c>
      <c r="F635" s="51" t="s">
        <v>89</v>
      </c>
      <c r="G635" s="50">
        <v>1550</v>
      </c>
      <c r="H635" s="64">
        <f t="shared" si="23"/>
        <v>12400</v>
      </c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1:21">
      <c r="A636" s="15">
        <v>619</v>
      </c>
      <c r="B636" s="15"/>
      <c r="C636" s="63" t="s">
        <v>93</v>
      </c>
      <c r="D636" s="15"/>
      <c r="E636" s="51">
        <v>80</v>
      </c>
      <c r="F636" s="51" t="s">
        <v>89</v>
      </c>
      <c r="G636" s="50">
        <v>250</v>
      </c>
      <c r="H636" s="64">
        <f t="shared" si="23"/>
        <v>20000</v>
      </c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1:21">
      <c r="A637" s="15">
        <v>620</v>
      </c>
      <c r="B637" s="15"/>
      <c r="C637" s="63" t="s">
        <v>174</v>
      </c>
      <c r="D637" s="15"/>
      <c r="E637" s="51">
        <v>40</v>
      </c>
      <c r="F637" s="51" t="s">
        <v>136</v>
      </c>
      <c r="G637" s="50">
        <v>70</v>
      </c>
      <c r="H637" s="64">
        <f t="shared" si="23"/>
        <v>2800</v>
      </c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1:21">
      <c r="A638" s="15">
        <v>621</v>
      </c>
      <c r="B638" s="15"/>
      <c r="C638" s="63" t="s">
        <v>184</v>
      </c>
      <c r="D638" s="15"/>
      <c r="E638" s="51">
        <v>36</v>
      </c>
      <c r="F638" s="51" t="s">
        <v>143</v>
      </c>
      <c r="G638" s="50">
        <v>450</v>
      </c>
      <c r="H638" s="64">
        <f t="shared" si="23"/>
        <v>16200</v>
      </c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1:21">
      <c r="A639" s="15">
        <v>622</v>
      </c>
      <c r="B639" s="15"/>
      <c r="C639" s="63" t="s">
        <v>96</v>
      </c>
      <c r="D639" s="15"/>
      <c r="E639" s="51">
        <v>600</v>
      </c>
      <c r="F639" s="51" t="s">
        <v>89</v>
      </c>
      <c r="G639" s="50">
        <v>80</v>
      </c>
      <c r="H639" s="64">
        <f t="shared" si="23"/>
        <v>48000</v>
      </c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1:21">
      <c r="A640" s="15">
        <v>623</v>
      </c>
      <c r="B640" s="15"/>
      <c r="C640" s="63" t="s">
        <v>115</v>
      </c>
      <c r="D640" s="15"/>
      <c r="E640" s="51">
        <v>72</v>
      </c>
      <c r="F640" s="51" t="s">
        <v>350</v>
      </c>
      <c r="G640" s="50">
        <v>300</v>
      </c>
      <c r="H640" s="64">
        <f t="shared" si="23"/>
        <v>21600</v>
      </c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1:24">
      <c r="A641" s="15">
        <v>624</v>
      </c>
      <c r="B641" s="15"/>
      <c r="C641" s="63" t="s">
        <v>99</v>
      </c>
      <c r="D641" s="15"/>
      <c r="E641" s="51">
        <v>20</v>
      </c>
      <c r="F641" s="51" t="s">
        <v>100</v>
      </c>
      <c r="G641" s="50">
        <v>3500</v>
      </c>
      <c r="H641" s="64">
        <f t="shared" si="23"/>
        <v>70000</v>
      </c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1:24">
      <c r="A642" s="15">
        <v>625</v>
      </c>
      <c r="B642" s="15"/>
      <c r="C642" s="63" t="s">
        <v>119</v>
      </c>
      <c r="D642" s="15"/>
      <c r="E642" s="51">
        <v>400</v>
      </c>
      <c r="F642" s="51" t="s">
        <v>118</v>
      </c>
      <c r="G642" s="50">
        <v>150</v>
      </c>
      <c r="H642" s="64">
        <f t="shared" si="23"/>
        <v>60000</v>
      </c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1:24">
      <c r="A643" s="15">
        <v>626</v>
      </c>
      <c r="B643" s="15"/>
      <c r="C643" s="63" t="s">
        <v>192</v>
      </c>
      <c r="D643" s="15"/>
      <c r="E643" s="51">
        <v>400</v>
      </c>
      <c r="F643" s="51" t="s">
        <v>118</v>
      </c>
      <c r="G643" s="50">
        <v>120</v>
      </c>
      <c r="H643" s="64">
        <f t="shared" si="23"/>
        <v>48000</v>
      </c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1:24">
      <c r="A644" s="15">
        <v>627</v>
      </c>
      <c r="B644" s="15"/>
      <c r="C644" s="63" t="s">
        <v>121</v>
      </c>
      <c r="D644" s="15"/>
      <c r="E644" s="51">
        <v>400</v>
      </c>
      <c r="F644" s="51" t="s">
        <v>118</v>
      </c>
      <c r="G644" s="50">
        <v>180</v>
      </c>
      <c r="H644" s="64">
        <f t="shared" si="23"/>
        <v>72000</v>
      </c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1:24">
      <c r="A645" s="15">
        <v>628</v>
      </c>
      <c r="B645" s="15"/>
      <c r="C645" s="63" t="s">
        <v>193</v>
      </c>
      <c r="D645" s="15"/>
      <c r="E645" s="51">
        <v>400</v>
      </c>
      <c r="F645" s="51" t="s">
        <v>118</v>
      </c>
      <c r="G645" s="50">
        <v>120</v>
      </c>
      <c r="H645" s="64">
        <f t="shared" si="23"/>
        <v>48000</v>
      </c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1:24">
      <c r="A646" s="15">
        <v>629</v>
      </c>
      <c r="B646" s="15"/>
      <c r="C646" s="63" t="s">
        <v>253</v>
      </c>
      <c r="D646" s="15"/>
      <c r="E646" s="51">
        <v>32</v>
      </c>
      <c r="F646" s="51" t="s">
        <v>89</v>
      </c>
      <c r="G646" s="50">
        <v>1000</v>
      </c>
      <c r="H646" s="64">
        <f t="shared" si="23"/>
        <v>32000</v>
      </c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1:24">
      <c r="A647" s="15">
        <v>630</v>
      </c>
      <c r="B647" s="15"/>
      <c r="C647" s="63" t="s">
        <v>249</v>
      </c>
      <c r="D647" s="15"/>
      <c r="E647" s="51">
        <v>32</v>
      </c>
      <c r="F647" s="51" t="s">
        <v>89</v>
      </c>
      <c r="G647" s="50">
        <v>500</v>
      </c>
      <c r="H647" s="64">
        <f t="shared" si="23"/>
        <v>16000</v>
      </c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1:24" ht="31.5">
      <c r="A648" s="15">
        <v>1066</v>
      </c>
      <c r="B648" s="58" t="s">
        <v>347</v>
      </c>
      <c r="C648" s="59" t="s">
        <v>368</v>
      </c>
      <c r="D648" s="58" t="s">
        <v>348</v>
      </c>
      <c r="E648" s="60"/>
      <c r="F648" s="60"/>
      <c r="G648" s="61"/>
      <c r="H648" s="62">
        <f>SUM(H649:H687)</f>
        <v>513000</v>
      </c>
      <c r="I648" s="58" t="s">
        <v>19</v>
      </c>
      <c r="J648" s="58"/>
      <c r="K648" s="58">
        <v>1</v>
      </c>
      <c r="L648" s="58"/>
      <c r="M648" s="58"/>
      <c r="N648" s="58"/>
      <c r="O648" s="58"/>
      <c r="P648" s="58"/>
      <c r="Q648" s="58"/>
      <c r="R648" s="58"/>
      <c r="S648" s="58"/>
      <c r="T648" s="58"/>
      <c r="U648" s="58"/>
    </row>
    <row r="649" spans="1:24">
      <c r="A649" s="15">
        <v>566</v>
      </c>
      <c r="B649" s="15"/>
      <c r="C649" s="63" t="s">
        <v>130</v>
      </c>
      <c r="D649" s="15"/>
      <c r="E649" s="51">
        <v>29</v>
      </c>
      <c r="F649" s="51" t="s">
        <v>89</v>
      </c>
      <c r="G649" s="50">
        <v>140</v>
      </c>
      <c r="H649" s="64">
        <f>+E649*G649</f>
        <v>4060</v>
      </c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1:24">
      <c r="A650" s="15">
        <v>567</v>
      </c>
      <c r="B650" s="15"/>
      <c r="C650" s="63" t="s">
        <v>153</v>
      </c>
      <c r="D650" s="15"/>
      <c r="E650" s="51">
        <v>30</v>
      </c>
      <c r="F650" s="51" t="s">
        <v>89</v>
      </c>
      <c r="G650" s="50">
        <v>235</v>
      </c>
      <c r="H650" s="64">
        <f t="shared" ref="H650:H687" si="24">+E650*G650</f>
        <v>7050</v>
      </c>
      <c r="I650" s="93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X650" s="98"/>
    </row>
    <row r="651" spans="1:24">
      <c r="A651" s="15">
        <v>568</v>
      </c>
      <c r="B651" s="15"/>
      <c r="C651" s="63" t="s">
        <v>92</v>
      </c>
      <c r="D651" s="15"/>
      <c r="E651" s="51">
        <v>30</v>
      </c>
      <c r="F651" s="51" t="s">
        <v>89</v>
      </c>
      <c r="G651" s="50">
        <v>320</v>
      </c>
      <c r="H651" s="64">
        <f t="shared" si="24"/>
        <v>9600</v>
      </c>
      <c r="I651" s="94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spans="1:24">
      <c r="A652" s="15">
        <v>569</v>
      </c>
      <c r="B652" s="15"/>
      <c r="C652" s="63" t="s">
        <v>91</v>
      </c>
      <c r="D652" s="15"/>
      <c r="E652" s="51">
        <v>31</v>
      </c>
      <c r="F652" s="51" t="s">
        <v>89</v>
      </c>
      <c r="G652" s="50">
        <v>30</v>
      </c>
      <c r="H652" s="64">
        <f t="shared" si="24"/>
        <v>930</v>
      </c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1:24">
      <c r="A653" s="15">
        <v>570</v>
      </c>
      <c r="B653" s="15"/>
      <c r="C653" s="63" t="s">
        <v>154</v>
      </c>
      <c r="D653" s="15"/>
      <c r="E653" s="51">
        <v>30</v>
      </c>
      <c r="F653" s="51" t="s">
        <v>89</v>
      </c>
      <c r="G653" s="50">
        <v>28</v>
      </c>
      <c r="H653" s="64">
        <f t="shared" si="24"/>
        <v>840</v>
      </c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spans="1:24">
      <c r="A654" s="15">
        <v>571</v>
      </c>
      <c r="B654" s="15"/>
      <c r="C654" s="63" t="s">
        <v>95</v>
      </c>
      <c r="D654" s="15"/>
      <c r="E654" s="51">
        <v>30</v>
      </c>
      <c r="F654" s="51" t="s">
        <v>136</v>
      </c>
      <c r="G654" s="50">
        <v>18</v>
      </c>
      <c r="H654" s="64">
        <f t="shared" si="24"/>
        <v>540</v>
      </c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spans="1:24">
      <c r="A655" s="15">
        <v>573</v>
      </c>
      <c r="B655" s="15"/>
      <c r="C655" s="63" t="s">
        <v>155</v>
      </c>
      <c r="D655" s="15"/>
      <c r="E655" s="51">
        <v>9</v>
      </c>
      <c r="F655" s="51" t="s">
        <v>136</v>
      </c>
      <c r="G655" s="50">
        <v>220</v>
      </c>
      <c r="H655" s="64">
        <f t="shared" si="24"/>
        <v>1980</v>
      </c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</row>
    <row r="656" spans="1:24">
      <c r="A656" s="15">
        <v>574</v>
      </c>
      <c r="B656" s="15"/>
      <c r="C656" s="63" t="s">
        <v>156</v>
      </c>
      <c r="D656" s="15"/>
      <c r="E656" s="51">
        <v>28</v>
      </c>
      <c r="F656" s="51" t="s">
        <v>136</v>
      </c>
      <c r="G656" s="50">
        <v>125</v>
      </c>
      <c r="H656" s="64">
        <f t="shared" si="24"/>
        <v>3500</v>
      </c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spans="1:21">
      <c r="A657" s="15">
        <v>575</v>
      </c>
      <c r="B657" s="15"/>
      <c r="C657" s="63" t="s">
        <v>157</v>
      </c>
      <c r="D657" s="15"/>
      <c r="E657" s="51">
        <v>8</v>
      </c>
      <c r="F657" s="51" t="s">
        <v>89</v>
      </c>
      <c r="G657" s="50">
        <v>60</v>
      </c>
      <c r="H657" s="64">
        <f t="shared" si="24"/>
        <v>480</v>
      </c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spans="1:21">
      <c r="A658" s="15">
        <v>576</v>
      </c>
      <c r="B658" s="15"/>
      <c r="C658" s="63" t="s">
        <v>145</v>
      </c>
      <c r="D658" s="15"/>
      <c r="E658" s="51">
        <v>5</v>
      </c>
      <c r="F658" s="51" t="s">
        <v>89</v>
      </c>
      <c r="G658" s="50">
        <v>75</v>
      </c>
      <c r="H658" s="64">
        <f t="shared" si="24"/>
        <v>375</v>
      </c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spans="1:21">
      <c r="A659" s="15">
        <v>577</v>
      </c>
      <c r="B659" s="15"/>
      <c r="C659" s="63" t="s">
        <v>158</v>
      </c>
      <c r="D659" s="15"/>
      <c r="E659" s="51">
        <v>11</v>
      </c>
      <c r="F659" s="51" t="s">
        <v>89</v>
      </c>
      <c r="G659" s="50">
        <v>350</v>
      </c>
      <c r="H659" s="64">
        <f t="shared" si="24"/>
        <v>3850</v>
      </c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spans="1:21">
      <c r="A660" s="15">
        <v>578</v>
      </c>
      <c r="B660" s="15"/>
      <c r="C660" s="63" t="s">
        <v>159</v>
      </c>
      <c r="D660" s="15"/>
      <c r="E660" s="51">
        <v>20</v>
      </c>
      <c r="F660" s="51" t="s">
        <v>89</v>
      </c>
      <c r="G660" s="50">
        <v>380</v>
      </c>
      <c r="H660" s="64">
        <f t="shared" si="24"/>
        <v>7600</v>
      </c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spans="1:21">
      <c r="A661" s="15">
        <v>579</v>
      </c>
      <c r="B661" s="15"/>
      <c r="C661" s="63" t="s">
        <v>160</v>
      </c>
      <c r="D661" s="15"/>
      <c r="E661" s="51">
        <v>5</v>
      </c>
      <c r="F661" s="51" t="s">
        <v>89</v>
      </c>
      <c r="G661" s="50">
        <v>245</v>
      </c>
      <c r="H661" s="64">
        <f t="shared" si="24"/>
        <v>1225</v>
      </c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spans="1:21">
      <c r="A662" s="15">
        <v>580</v>
      </c>
      <c r="B662" s="15"/>
      <c r="C662" s="63" t="s">
        <v>161</v>
      </c>
      <c r="D662" s="15"/>
      <c r="E662" s="51">
        <v>5</v>
      </c>
      <c r="F662" s="51" t="s">
        <v>89</v>
      </c>
      <c r="G662" s="50">
        <v>75</v>
      </c>
      <c r="H662" s="64">
        <f t="shared" si="24"/>
        <v>375</v>
      </c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spans="1:21">
      <c r="A663" s="15">
        <v>581</v>
      </c>
      <c r="B663" s="15"/>
      <c r="C663" s="63" t="s">
        <v>162</v>
      </c>
      <c r="D663" s="15"/>
      <c r="E663" s="51">
        <v>4</v>
      </c>
      <c r="F663" s="51" t="s">
        <v>143</v>
      </c>
      <c r="G663" s="50">
        <v>320</v>
      </c>
      <c r="H663" s="64">
        <f t="shared" si="24"/>
        <v>1280</v>
      </c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</row>
    <row r="664" spans="1:21">
      <c r="A664" s="15">
        <v>704</v>
      </c>
      <c r="B664" s="15"/>
      <c r="C664" s="63" t="s">
        <v>99</v>
      </c>
      <c r="D664" s="15"/>
      <c r="E664" s="51">
        <v>12</v>
      </c>
      <c r="F664" s="51" t="s">
        <v>100</v>
      </c>
      <c r="G664" s="50">
        <v>2000</v>
      </c>
      <c r="H664" s="64">
        <f>+E664*G664</f>
        <v>24000</v>
      </c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spans="1:21">
      <c r="A665" s="15">
        <v>582</v>
      </c>
      <c r="B665" s="15"/>
      <c r="C665" s="63" t="s">
        <v>305</v>
      </c>
      <c r="D665" s="15"/>
      <c r="E665" s="51">
        <v>1</v>
      </c>
      <c r="F665" s="51" t="s">
        <v>89</v>
      </c>
      <c r="G665" s="50">
        <v>4850</v>
      </c>
      <c r="H665" s="64">
        <f t="shared" si="24"/>
        <v>4850</v>
      </c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spans="1:21">
      <c r="A666" s="15">
        <v>583</v>
      </c>
      <c r="B666" s="15"/>
      <c r="C666" s="63" t="s">
        <v>164</v>
      </c>
      <c r="D666" s="15"/>
      <c r="E666" s="51">
        <v>2</v>
      </c>
      <c r="F666" s="51" t="s">
        <v>89</v>
      </c>
      <c r="G666" s="50">
        <v>1017</v>
      </c>
      <c r="H666" s="64">
        <f t="shared" si="24"/>
        <v>2034</v>
      </c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spans="1:21">
      <c r="A667" s="15">
        <v>584</v>
      </c>
      <c r="B667" s="15"/>
      <c r="C667" s="63" t="s">
        <v>103</v>
      </c>
      <c r="D667" s="15"/>
      <c r="E667" s="51">
        <v>5</v>
      </c>
      <c r="F667" s="51" t="s">
        <v>89</v>
      </c>
      <c r="G667" s="50">
        <v>245</v>
      </c>
      <c r="H667" s="64">
        <f t="shared" si="24"/>
        <v>1225</v>
      </c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</row>
    <row r="668" spans="1:21">
      <c r="A668" s="15">
        <v>585</v>
      </c>
      <c r="B668" s="15"/>
      <c r="C668" s="63" t="s">
        <v>101</v>
      </c>
      <c r="D668" s="15"/>
      <c r="E668" s="51">
        <v>5</v>
      </c>
      <c r="F668" s="51" t="s">
        <v>89</v>
      </c>
      <c r="G668" s="50">
        <v>45</v>
      </c>
      <c r="H668" s="64">
        <f t="shared" si="24"/>
        <v>225</v>
      </c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spans="1:21">
      <c r="A669" s="15">
        <v>586</v>
      </c>
      <c r="B669" s="15"/>
      <c r="C669" s="63" t="s">
        <v>165</v>
      </c>
      <c r="D669" s="15"/>
      <c r="E669" s="51">
        <v>8</v>
      </c>
      <c r="F669" s="51" t="s">
        <v>89</v>
      </c>
      <c r="G669" s="50">
        <v>115</v>
      </c>
      <c r="H669" s="64">
        <f t="shared" si="24"/>
        <v>920</v>
      </c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spans="1:21">
      <c r="A670" s="15">
        <v>587</v>
      </c>
      <c r="B670" s="15"/>
      <c r="C670" s="63" t="s">
        <v>166</v>
      </c>
      <c r="D670" s="15"/>
      <c r="E670" s="51">
        <v>3</v>
      </c>
      <c r="F670" s="51" t="s">
        <v>89</v>
      </c>
      <c r="G670" s="50">
        <v>52</v>
      </c>
      <c r="H670" s="64">
        <f t="shared" si="24"/>
        <v>156</v>
      </c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spans="1:21">
      <c r="A671" s="15">
        <v>588</v>
      </c>
      <c r="B671" s="15"/>
      <c r="C671" s="63" t="s">
        <v>167</v>
      </c>
      <c r="D671" s="15"/>
      <c r="E671" s="51">
        <v>2</v>
      </c>
      <c r="F671" s="51" t="s">
        <v>89</v>
      </c>
      <c r="G671" s="50">
        <v>80</v>
      </c>
      <c r="H671" s="64">
        <f t="shared" si="24"/>
        <v>160</v>
      </c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</row>
    <row r="672" spans="1:21">
      <c r="A672" s="15">
        <v>589</v>
      </c>
      <c r="B672" s="15"/>
      <c r="C672" s="63" t="s">
        <v>168</v>
      </c>
      <c r="D672" s="15"/>
      <c r="E672" s="51">
        <v>3</v>
      </c>
      <c r="F672" s="51" t="s">
        <v>89</v>
      </c>
      <c r="G672" s="50">
        <v>65</v>
      </c>
      <c r="H672" s="64">
        <f t="shared" si="24"/>
        <v>195</v>
      </c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spans="1:21">
      <c r="A673" s="15">
        <v>590</v>
      </c>
      <c r="B673" s="15"/>
      <c r="C673" s="63" t="s">
        <v>124</v>
      </c>
      <c r="D673" s="15"/>
      <c r="E673" s="51">
        <v>8</v>
      </c>
      <c r="F673" s="51" t="s">
        <v>89</v>
      </c>
      <c r="G673" s="50">
        <v>1000</v>
      </c>
      <c r="H673" s="64">
        <f t="shared" si="24"/>
        <v>8000</v>
      </c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spans="1:21">
      <c r="A674" s="15">
        <v>591</v>
      </c>
      <c r="B674" s="15"/>
      <c r="C674" s="63" t="s">
        <v>125</v>
      </c>
      <c r="D674" s="15"/>
      <c r="E674" s="51">
        <v>8</v>
      </c>
      <c r="F674" s="51" t="s">
        <v>89</v>
      </c>
      <c r="G674" s="50">
        <v>500</v>
      </c>
      <c r="H674" s="64">
        <f t="shared" si="24"/>
        <v>4000</v>
      </c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spans="1:21">
      <c r="A675" s="15">
        <v>592</v>
      </c>
      <c r="B675" s="15"/>
      <c r="C675" s="63" t="s">
        <v>115</v>
      </c>
      <c r="D675" s="15"/>
      <c r="E675" s="51">
        <v>4</v>
      </c>
      <c r="F675" s="51" t="s">
        <v>350</v>
      </c>
      <c r="G675" s="50">
        <v>300</v>
      </c>
      <c r="H675" s="64">
        <f t="shared" si="24"/>
        <v>1200</v>
      </c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spans="1:21">
      <c r="A676" s="15">
        <v>593</v>
      </c>
      <c r="B676" s="15"/>
      <c r="C676" s="63" t="s">
        <v>119</v>
      </c>
      <c r="D676" s="15"/>
      <c r="E676" s="51">
        <v>45</v>
      </c>
      <c r="F676" s="51" t="s">
        <v>118</v>
      </c>
      <c r="G676" s="50">
        <v>150</v>
      </c>
      <c r="H676" s="64">
        <f t="shared" si="24"/>
        <v>6750</v>
      </c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spans="1:21">
      <c r="A677" s="15">
        <v>594</v>
      </c>
      <c r="B677" s="15"/>
      <c r="C677" s="63" t="s">
        <v>192</v>
      </c>
      <c r="D677" s="15"/>
      <c r="E677" s="51">
        <v>45</v>
      </c>
      <c r="F677" s="51" t="s">
        <v>118</v>
      </c>
      <c r="G677" s="50">
        <v>120</v>
      </c>
      <c r="H677" s="64">
        <f t="shared" si="24"/>
        <v>5400</v>
      </c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spans="1:21">
      <c r="A678" s="15">
        <v>595</v>
      </c>
      <c r="B678" s="15"/>
      <c r="C678" s="63" t="s">
        <v>121</v>
      </c>
      <c r="D678" s="15"/>
      <c r="E678" s="51">
        <v>45</v>
      </c>
      <c r="F678" s="51" t="s">
        <v>118</v>
      </c>
      <c r="G678" s="50">
        <v>180</v>
      </c>
      <c r="H678" s="64">
        <f t="shared" si="24"/>
        <v>8100</v>
      </c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1:21">
      <c r="A679" s="15">
        <v>596</v>
      </c>
      <c r="B679" s="15"/>
      <c r="C679" s="63" t="s">
        <v>193</v>
      </c>
      <c r="D679" s="15"/>
      <c r="E679" s="51">
        <v>45</v>
      </c>
      <c r="F679" s="51" t="s">
        <v>118</v>
      </c>
      <c r="G679" s="50">
        <v>120</v>
      </c>
      <c r="H679" s="64">
        <f t="shared" si="24"/>
        <v>5400</v>
      </c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1:21">
      <c r="A680" s="15">
        <v>597</v>
      </c>
      <c r="B680" s="15"/>
      <c r="C680" s="63" t="s">
        <v>122</v>
      </c>
      <c r="D680" s="15"/>
      <c r="E680" s="51">
        <v>45</v>
      </c>
      <c r="F680" s="51" t="s">
        <v>118</v>
      </c>
      <c r="G680" s="50">
        <v>180</v>
      </c>
      <c r="H680" s="64">
        <f t="shared" si="24"/>
        <v>8100</v>
      </c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1:21">
      <c r="A681" s="15">
        <v>598</v>
      </c>
      <c r="B681" s="15"/>
      <c r="C681" s="63" t="s">
        <v>117</v>
      </c>
      <c r="D681" s="15"/>
      <c r="E681" s="51">
        <v>49</v>
      </c>
      <c r="F681" s="51" t="s">
        <v>118</v>
      </c>
      <c r="G681" s="50">
        <v>2900</v>
      </c>
      <c r="H681" s="64">
        <f t="shared" si="24"/>
        <v>142100</v>
      </c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spans="1:21">
      <c r="A682" s="15">
        <v>599</v>
      </c>
      <c r="B682" s="15"/>
      <c r="C682" s="63" t="s">
        <v>351</v>
      </c>
      <c r="D682" s="15"/>
      <c r="E682" s="51">
        <v>25</v>
      </c>
      <c r="F682" s="51" t="s">
        <v>89</v>
      </c>
      <c r="G682" s="50">
        <v>350</v>
      </c>
      <c r="H682" s="64">
        <f t="shared" si="24"/>
        <v>8750</v>
      </c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1:21">
      <c r="A683" s="15">
        <v>600</v>
      </c>
      <c r="B683" s="15"/>
      <c r="C683" s="63" t="s">
        <v>352</v>
      </c>
      <c r="D683" s="15"/>
      <c r="E683" s="51">
        <v>25</v>
      </c>
      <c r="F683" s="51" t="s">
        <v>89</v>
      </c>
      <c r="G683" s="50">
        <v>550</v>
      </c>
      <c r="H683" s="64">
        <f t="shared" si="24"/>
        <v>13750</v>
      </c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spans="1:21">
      <c r="A684" s="15">
        <v>601</v>
      </c>
      <c r="B684" s="15"/>
      <c r="C684" s="63" t="s">
        <v>296</v>
      </c>
      <c r="D684" s="15"/>
      <c r="E684" s="51">
        <v>22</v>
      </c>
      <c r="F684" s="51" t="s">
        <v>89</v>
      </c>
      <c r="G684" s="50">
        <v>2500</v>
      </c>
      <c r="H684" s="64">
        <f t="shared" si="24"/>
        <v>55000</v>
      </c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1:21">
      <c r="A685" s="15">
        <v>602</v>
      </c>
      <c r="B685" s="15"/>
      <c r="C685" s="63" t="s">
        <v>107</v>
      </c>
      <c r="D685" s="15"/>
      <c r="E685" s="51">
        <v>25</v>
      </c>
      <c r="F685" s="51" t="s">
        <v>89</v>
      </c>
      <c r="G685" s="50">
        <v>3000</v>
      </c>
      <c r="H685" s="64">
        <f t="shared" si="24"/>
        <v>75000</v>
      </c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spans="1:21" ht="30">
      <c r="A686" s="15">
        <v>603</v>
      </c>
      <c r="B686" s="15"/>
      <c r="C686" s="63" t="s">
        <v>353</v>
      </c>
      <c r="D686" s="15"/>
      <c r="E686" s="51">
        <v>45</v>
      </c>
      <c r="F686" s="51" t="s">
        <v>89</v>
      </c>
      <c r="G686" s="50">
        <v>1200</v>
      </c>
      <c r="H686" s="64">
        <f t="shared" si="24"/>
        <v>54000</v>
      </c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spans="1:21" ht="30">
      <c r="A687" s="15">
        <v>604</v>
      </c>
      <c r="B687" s="15"/>
      <c r="C687" s="63" t="s">
        <v>109</v>
      </c>
      <c r="D687" s="15"/>
      <c r="E687" s="51">
        <v>20</v>
      </c>
      <c r="F687" s="51" t="s">
        <v>89</v>
      </c>
      <c r="G687" s="50">
        <v>2000</v>
      </c>
      <c r="H687" s="64">
        <f t="shared" si="24"/>
        <v>40000</v>
      </c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1:21" ht="15.75">
      <c r="A688" s="15">
        <v>631</v>
      </c>
      <c r="B688" s="22" t="s">
        <v>297</v>
      </c>
      <c r="C688" s="53" t="s">
        <v>329</v>
      </c>
      <c r="D688" s="57" t="s">
        <v>18</v>
      </c>
      <c r="E688" s="54"/>
      <c r="F688" s="54"/>
      <c r="G688" s="55"/>
      <c r="H688" s="56">
        <f>+H689+H691+H693+H697+H701+H704+H706+H712+H716+H720+H724+H726+H734+H737+H740+H743+H761</f>
        <v>7695808</v>
      </c>
      <c r="I688" s="57" t="s">
        <v>36</v>
      </c>
      <c r="J688" s="68">
        <f>SUM(J689:J764)</f>
        <v>0</v>
      </c>
      <c r="K688" s="68">
        <f t="shared" ref="K688:U688" si="25">SUM(K689:K764)</f>
        <v>4</v>
      </c>
      <c r="L688" s="68">
        <f t="shared" si="25"/>
        <v>2</v>
      </c>
      <c r="M688" s="68">
        <f t="shared" si="25"/>
        <v>6</v>
      </c>
      <c r="N688" s="68">
        <f t="shared" si="25"/>
        <v>5</v>
      </c>
      <c r="O688" s="68">
        <f t="shared" si="25"/>
        <v>2</v>
      </c>
      <c r="P688" s="68">
        <f t="shared" si="25"/>
        <v>4</v>
      </c>
      <c r="Q688" s="68">
        <f t="shared" si="25"/>
        <v>5</v>
      </c>
      <c r="R688" s="68">
        <f t="shared" si="25"/>
        <v>1</v>
      </c>
      <c r="S688" s="68">
        <f t="shared" si="25"/>
        <v>2</v>
      </c>
      <c r="T688" s="68">
        <f t="shared" si="25"/>
        <v>3</v>
      </c>
      <c r="U688" s="68">
        <f t="shared" si="25"/>
        <v>1</v>
      </c>
    </row>
    <row r="689" spans="1:21" ht="29.45" customHeight="1">
      <c r="A689" s="15">
        <v>632</v>
      </c>
      <c r="B689" s="58" t="s">
        <v>297</v>
      </c>
      <c r="C689" s="59" t="s">
        <v>311</v>
      </c>
      <c r="D689" s="58" t="s">
        <v>348</v>
      </c>
      <c r="E689" s="60"/>
      <c r="F689" s="60"/>
      <c r="G689" s="61"/>
      <c r="H689" s="62">
        <f>SUM(H690)</f>
        <v>2202000</v>
      </c>
      <c r="I689" s="58" t="s">
        <v>36</v>
      </c>
      <c r="J689" s="58"/>
      <c r="K689" s="58"/>
      <c r="L689" s="58"/>
      <c r="M689" s="58"/>
      <c r="N689" s="58"/>
      <c r="O689" s="58"/>
      <c r="P689" s="58">
        <v>2</v>
      </c>
      <c r="Q689" s="58"/>
      <c r="R689" s="58">
        <v>1</v>
      </c>
      <c r="S689" s="58"/>
      <c r="T689" s="58"/>
      <c r="U689" s="58"/>
    </row>
    <row r="690" spans="1:21">
      <c r="A690" s="15">
        <v>633</v>
      </c>
      <c r="B690" s="15"/>
      <c r="C690" s="63" t="s">
        <v>99</v>
      </c>
      <c r="D690" s="15"/>
      <c r="E690" s="51">
        <v>1468</v>
      </c>
      <c r="F690" s="51" t="s">
        <v>100</v>
      </c>
      <c r="G690" s="50">
        <v>1500</v>
      </c>
      <c r="H690" s="64">
        <f>+E690*G690</f>
        <v>2202000</v>
      </c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1:21" ht="29.45" customHeight="1">
      <c r="A691" s="15">
        <v>634</v>
      </c>
      <c r="B691" s="58" t="s">
        <v>297</v>
      </c>
      <c r="C691" s="59" t="s">
        <v>369</v>
      </c>
      <c r="D691" s="58" t="s">
        <v>348</v>
      </c>
      <c r="E691" s="60"/>
      <c r="F691" s="60"/>
      <c r="G691" s="61"/>
      <c r="H691" s="62">
        <f>SUM(H692)</f>
        <v>35000</v>
      </c>
      <c r="I691" s="58" t="s">
        <v>36</v>
      </c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>
        <v>1</v>
      </c>
    </row>
    <row r="692" spans="1:21">
      <c r="A692" s="15">
        <v>635</v>
      </c>
      <c r="B692" s="15"/>
      <c r="C692" s="63" t="s">
        <v>99</v>
      </c>
      <c r="D692" s="15"/>
      <c r="E692" s="51">
        <v>10</v>
      </c>
      <c r="F692" s="51" t="s">
        <v>100</v>
      </c>
      <c r="G692" s="50">
        <v>3500</v>
      </c>
      <c r="H692" s="64">
        <f>+E692*G692</f>
        <v>35000</v>
      </c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1:21" ht="31.5">
      <c r="A693" s="15">
        <v>636</v>
      </c>
      <c r="B693" s="58" t="s">
        <v>297</v>
      </c>
      <c r="C693" s="59" t="s">
        <v>315</v>
      </c>
      <c r="D693" s="58" t="s">
        <v>348</v>
      </c>
      <c r="E693" s="60"/>
      <c r="F693" s="60"/>
      <c r="G693" s="61"/>
      <c r="H693" s="62">
        <f>SUM(H694:H696)</f>
        <v>809200</v>
      </c>
      <c r="I693" s="58" t="s">
        <v>36</v>
      </c>
      <c r="J693" s="58"/>
      <c r="K693" s="58">
        <v>1</v>
      </c>
      <c r="L693" s="58"/>
      <c r="M693" s="58"/>
      <c r="N693" s="58">
        <v>1</v>
      </c>
      <c r="O693" s="58"/>
      <c r="P693" s="58"/>
      <c r="Q693" s="58">
        <v>1</v>
      </c>
      <c r="R693" s="58"/>
      <c r="S693" s="58"/>
      <c r="T693" s="58">
        <v>1</v>
      </c>
      <c r="U693" s="58"/>
    </row>
    <row r="694" spans="1:21">
      <c r="A694" s="15">
        <v>637</v>
      </c>
      <c r="B694" s="15"/>
      <c r="C694" s="63" t="s">
        <v>99</v>
      </c>
      <c r="D694" s="15"/>
      <c r="E694" s="51">
        <v>244</v>
      </c>
      <c r="F694" s="51" t="s">
        <v>100</v>
      </c>
      <c r="G694" s="50">
        <v>1500</v>
      </c>
      <c r="H694" s="64">
        <f>+E694*G694</f>
        <v>366000</v>
      </c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1:21">
      <c r="A695" s="15">
        <v>638</v>
      </c>
      <c r="B695" s="15"/>
      <c r="C695" s="63" t="s">
        <v>304</v>
      </c>
      <c r="D695" s="15"/>
      <c r="E695" s="51">
        <v>320</v>
      </c>
      <c r="F695" s="51" t="s">
        <v>89</v>
      </c>
      <c r="G695" s="50">
        <v>950</v>
      </c>
      <c r="H695" s="64">
        <f>+E695*G695</f>
        <v>304000</v>
      </c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spans="1:21">
      <c r="A696" s="15">
        <v>639</v>
      </c>
      <c r="B696" s="15"/>
      <c r="C696" s="63" t="s">
        <v>163</v>
      </c>
      <c r="D696" s="15"/>
      <c r="E696" s="51">
        <v>32</v>
      </c>
      <c r="F696" s="51" t="s">
        <v>89</v>
      </c>
      <c r="G696" s="50">
        <v>4350</v>
      </c>
      <c r="H696" s="64">
        <f>+E696*G696</f>
        <v>139200</v>
      </c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spans="1:21" ht="15.75">
      <c r="A697" s="15">
        <v>640</v>
      </c>
      <c r="B697" s="58" t="s">
        <v>297</v>
      </c>
      <c r="C697" s="59" t="s">
        <v>30</v>
      </c>
      <c r="D697" s="58" t="s">
        <v>348</v>
      </c>
      <c r="E697" s="60"/>
      <c r="F697" s="60"/>
      <c r="G697" s="61"/>
      <c r="H697" s="62">
        <f>SUM(H698:H700)</f>
        <v>79760</v>
      </c>
      <c r="I697" s="58" t="s">
        <v>36</v>
      </c>
      <c r="J697" s="58"/>
      <c r="K697" s="58"/>
      <c r="L697" s="58">
        <v>1</v>
      </c>
      <c r="M697" s="58"/>
      <c r="N697" s="58"/>
      <c r="O697" s="58"/>
      <c r="P697" s="58"/>
      <c r="Q697" s="58"/>
      <c r="R697" s="58"/>
      <c r="S697" s="58"/>
      <c r="T697" s="58"/>
      <c r="U697" s="58"/>
    </row>
    <row r="698" spans="1:21">
      <c r="A698" s="15">
        <v>641</v>
      </c>
      <c r="B698" s="15"/>
      <c r="C698" s="63" t="s">
        <v>99</v>
      </c>
      <c r="D698" s="15"/>
      <c r="E698" s="51">
        <v>14</v>
      </c>
      <c r="F698" s="51" t="s">
        <v>100</v>
      </c>
      <c r="G698" s="50">
        <v>3500</v>
      </c>
      <c r="H698" s="64">
        <f>+E698*G698</f>
        <v>49000</v>
      </c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spans="1:21">
      <c r="A699" s="15"/>
      <c r="B699" s="15"/>
      <c r="C699" s="63" t="s">
        <v>137</v>
      </c>
      <c r="D699" s="15"/>
      <c r="E699" s="51">
        <v>10</v>
      </c>
      <c r="F699" s="51" t="s">
        <v>89</v>
      </c>
      <c r="G699" s="50">
        <v>901</v>
      </c>
      <c r="H699" s="64">
        <f t="shared" ref="H699:H700" si="26">+E699*G699</f>
        <v>9010</v>
      </c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spans="1:21">
      <c r="A700" s="15">
        <v>642</v>
      </c>
      <c r="B700" s="15"/>
      <c r="C700" s="63" t="s">
        <v>397</v>
      </c>
      <c r="D700" s="15"/>
      <c r="E700" s="51">
        <v>5</v>
      </c>
      <c r="F700" s="51" t="s">
        <v>89</v>
      </c>
      <c r="G700" s="50">
        <v>4350</v>
      </c>
      <c r="H700" s="64">
        <f t="shared" si="26"/>
        <v>21750</v>
      </c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spans="1:21" ht="31.5">
      <c r="A701" s="15">
        <v>643</v>
      </c>
      <c r="B701" s="58" t="s">
        <v>297</v>
      </c>
      <c r="C701" s="59" t="s">
        <v>41</v>
      </c>
      <c r="D701" s="58" t="s">
        <v>348</v>
      </c>
      <c r="E701" s="60"/>
      <c r="F701" s="60"/>
      <c r="G701" s="61"/>
      <c r="H701" s="62">
        <f>SUM(H702:H703)</f>
        <v>59400</v>
      </c>
      <c r="I701" s="58" t="s">
        <v>36</v>
      </c>
      <c r="J701" s="58"/>
      <c r="K701" s="58"/>
      <c r="L701" s="58"/>
      <c r="M701" s="58">
        <v>1</v>
      </c>
      <c r="N701" s="58"/>
      <c r="O701" s="58"/>
      <c r="P701" s="58"/>
      <c r="Q701" s="58"/>
      <c r="R701" s="58"/>
      <c r="S701" s="58">
        <v>1</v>
      </c>
      <c r="T701" s="58"/>
      <c r="U701" s="58"/>
    </row>
    <row r="702" spans="1:21">
      <c r="A702" s="15">
        <v>644</v>
      </c>
      <c r="B702" s="15"/>
      <c r="C702" s="63" t="s">
        <v>99</v>
      </c>
      <c r="D702" s="15"/>
      <c r="E702" s="51">
        <v>12</v>
      </c>
      <c r="F702" s="51" t="s">
        <v>100</v>
      </c>
      <c r="G702" s="50">
        <v>3500</v>
      </c>
      <c r="H702" s="64">
        <f>+E702*G702</f>
        <v>42000</v>
      </c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spans="1:21">
      <c r="A703" s="15">
        <v>645</v>
      </c>
      <c r="B703" s="15"/>
      <c r="C703" s="63" t="s">
        <v>163</v>
      </c>
      <c r="D703" s="15"/>
      <c r="E703" s="51">
        <v>4</v>
      </c>
      <c r="F703" s="51" t="s">
        <v>89</v>
      </c>
      <c r="G703" s="50">
        <v>4350</v>
      </c>
      <c r="H703" s="64">
        <f>+E703*G703</f>
        <v>17400</v>
      </c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spans="1:21" ht="15.75">
      <c r="A704" s="15">
        <v>646</v>
      </c>
      <c r="B704" s="58" t="s">
        <v>297</v>
      </c>
      <c r="C704" s="59" t="s">
        <v>325</v>
      </c>
      <c r="D704" s="58" t="s">
        <v>348</v>
      </c>
      <c r="E704" s="60"/>
      <c r="F704" s="60"/>
      <c r="G704" s="61"/>
      <c r="H704" s="62">
        <f>SUM(H705)</f>
        <v>31500</v>
      </c>
      <c r="I704" s="58" t="s">
        <v>36</v>
      </c>
      <c r="J704" s="58"/>
      <c r="K704" s="58"/>
      <c r="L704" s="58"/>
      <c r="M704" s="58">
        <v>1</v>
      </c>
      <c r="N704" s="58"/>
      <c r="O704" s="58">
        <v>1</v>
      </c>
      <c r="P704" s="58"/>
      <c r="Q704" s="58">
        <v>1</v>
      </c>
      <c r="R704" s="58"/>
      <c r="S704" s="58"/>
      <c r="T704" s="58"/>
      <c r="U704" s="58"/>
    </row>
    <row r="705" spans="1:21">
      <c r="A705" s="15">
        <v>647</v>
      </c>
      <c r="B705" s="15"/>
      <c r="C705" s="63" t="s">
        <v>99</v>
      </c>
      <c r="D705" s="15"/>
      <c r="E705" s="51">
        <v>9</v>
      </c>
      <c r="F705" s="51" t="s">
        <v>100</v>
      </c>
      <c r="G705" s="50">
        <v>3500</v>
      </c>
      <c r="H705" s="64">
        <f>+E705*G705</f>
        <v>31500</v>
      </c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spans="1:21" ht="47.25">
      <c r="A706" s="15">
        <v>648</v>
      </c>
      <c r="B706" s="58" t="s">
        <v>297</v>
      </c>
      <c r="C706" s="59" t="s">
        <v>303</v>
      </c>
      <c r="D706" s="58" t="s">
        <v>348</v>
      </c>
      <c r="E706" s="60"/>
      <c r="F706" s="60"/>
      <c r="G706" s="61"/>
      <c r="H706" s="62">
        <f>SUM(H707:H711)</f>
        <v>62840</v>
      </c>
      <c r="I706" s="58" t="s">
        <v>36</v>
      </c>
      <c r="J706" s="58"/>
      <c r="K706" s="58"/>
      <c r="L706" s="58"/>
      <c r="M706" s="58"/>
      <c r="N706" s="58">
        <v>1</v>
      </c>
      <c r="O706" s="58"/>
      <c r="P706" s="58">
        <v>1</v>
      </c>
      <c r="Q706" s="58"/>
      <c r="R706" s="58"/>
      <c r="S706" s="58"/>
      <c r="T706" s="58"/>
      <c r="U706" s="58"/>
    </row>
    <row r="707" spans="1:21">
      <c r="A707" s="15">
        <v>649</v>
      </c>
      <c r="B707" s="15"/>
      <c r="C707" s="63" t="s">
        <v>304</v>
      </c>
      <c r="D707" s="15"/>
      <c r="E707" s="51">
        <v>4</v>
      </c>
      <c r="F707" s="51" t="s">
        <v>89</v>
      </c>
      <c r="G707" s="50">
        <v>950</v>
      </c>
      <c r="H707" s="64">
        <f>+E707*G707</f>
        <v>3800</v>
      </c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1:21">
      <c r="A708" s="15">
        <v>650</v>
      </c>
      <c r="B708" s="15"/>
      <c r="C708" s="63" t="s">
        <v>104</v>
      </c>
      <c r="D708" s="15"/>
      <c r="E708" s="51">
        <v>4</v>
      </c>
      <c r="F708" s="51" t="s">
        <v>89</v>
      </c>
      <c r="G708" s="50">
        <v>1500</v>
      </c>
      <c r="H708" s="64">
        <f t="shared" ref="H708:H711" si="27">+E708*G708</f>
        <v>6000</v>
      </c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1:21">
      <c r="A709" s="15">
        <v>651</v>
      </c>
      <c r="B709" s="15"/>
      <c r="C709" s="63" t="s">
        <v>305</v>
      </c>
      <c r="D709" s="15"/>
      <c r="E709" s="51">
        <v>4</v>
      </c>
      <c r="F709" s="51" t="s">
        <v>89</v>
      </c>
      <c r="G709" s="50">
        <v>4850</v>
      </c>
      <c r="H709" s="64">
        <f t="shared" si="27"/>
        <v>19400</v>
      </c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1:21">
      <c r="A710" s="15">
        <v>652</v>
      </c>
      <c r="B710" s="15"/>
      <c r="C710" s="63" t="s">
        <v>270</v>
      </c>
      <c r="D710" s="15"/>
      <c r="E710" s="51">
        <v>8</v>
      </c>
      <c r="F710" s="51" t="s">
        <v>89</v>
      </c>
      <c r="G710" s="50">
        <v>80</v>
      </c>
      <c r="H710" s="64">
        <f t="shared" si="27"/>
        <v>640</v>
      </c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1:21">
      <c r="A711" s="15">
        <v>653</v>
      </c>
      <c r="B711" s="15"/>
      <c r="C711" s="63" t="s">
        <v>99</v>
      </c>
      <c r="D711" s="15"/>
      <c r="E711" s="51">
        <v>22</v>
      </c>
      <c r="F711" s="51" t="s">
        <v>100</v>
      </c>
      <c r="G711" s="50">
        <v>1500</v>
      </c>
      <c r="H711" s="64">
        <f t="shared" si="27"/>
        <v>33000</v>
      </c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1:21" ht="31.5">
      <c r="A712" s="15">
        <v>656</v>
      </c>
      <c r="B712" s="58" t="s">
        <v>297</v>
      </c>
      <c r="C712" s="59" t="s">
        <v>327</v>
      </c>
      <c r="D712" s="58" t="s">
        <v>348</v>
      </c>
      <c r="E712" s="60"/>
      <c r="F712" s="60"/>
      <c r="G712" s="61"/>
      <c r="H712" s="62">
        <f>SUM(H713:H715)</f>
        <v>148500</v>
      </c>
      <c r="I712" s="58" t="s">
        <v>36</v>
      </c>
      <c r="J712" s="58"/>
      <c r="K712" s="58"/>
      <c r="L712" s="58">
        <v>1</v>
      </c>
      <c r="M712" s="58"/>
      <c r="N712" s="58"/>
      <c r="O712" s="58"/>
      <c r="P712" s="58"/>
      <c r="Q712" s="58"/>
      <c r="R712" s="58"/>
      <c r="S712" s="58"/>
      <c r="T712" s="58"/>
      <c r="U712" s="58"/>
    </row>
    <row r="713" spans="1:21">
      <c r="A713" s="15">
        <v>657</v>
      </c>
      <c r="B713" s="15"/>
      <c r="C713" s="63" t="s">
        <v>99</v>
      </c>
      <c r="D713" s="15"/>
      <c r="E713" s="51">
        <v>30</v>
      </c>
      <c r="F713" s="51" t="s">
        <v>100</v>
      </c>
      <c r="G713" s="50">
        <v>3500</v>
      </c>
      <c r="H713" s="64">
        <f>+E713*G713</f>
        <v>105000</v>
      </c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1:21">
      <c r="A714" s="15">
        <v>658</v>
      </c>
      <c r="B714" s="15"/>
      <c r="C714" s="63" t="s">
        <v>163</v>
      </c>
      <c r="D714" s="15"/>
      <c r="E714" s="51">
        <v>4</v>
      </c>
      <c r="F714" s="51" t="s">
        <v>89</v>
      </c>
      <c r="G714" s="50">
        <v>4500</v>
      </c>
      <c r="H714" s="64">
        <f t="shared" ref="H714:H715" si="28">+E714*G714</f>
        <v>18000</v>
      </c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1:21">
      <c r="A715" s="15">
        <v>659</v>
      </c>
      <c r="B715" s="15"/>
      <c r="C715" s="63" t="s">
        <v>186</v>
      </c>
      <c r="D715" s="15"/>
      <c r="E715" s="51">
        <v>30</v>
      </c>
      <c r="F715" s="51" t="s">
        <v>89</v>
      </c>
      <c r="G715" s="50">
        <v>850</v>
      </c>
      <c r="H715" s="64">
        <f t="shared" si="28"/>
        <v>25500</v>
      </c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1:21" ht="15.75">
      <c r="A716" s="15">
        <v>664</v>
      </c>
      <c r="B716" s="58" t="s">
        <v>297</v>
      </c>
      <c r="C716" s="59" t="s">
        <v>38</v>
      </c>
      <c r="D716" s="58" t="s">
        <v>348</v>
      </c>
      <c r="E716" s="60"/>
      <c r="F716" s="60"/>
      <c r="G716" s="61"/>
      <c r="H716" s="62">
        <f>SUM(H717:H719)</f>
        <v>198900</v>
      </c>
      <c r="I716" s="58" t="s">
        <v>36</v>
      </c>
      <c r="J716" s="58"/>
      <c r="K716" s="58"/>
      <c r="L716" s="58"/>
      <c r="M716" s="58">
        <v>1</v>
      </c>
      <c r="N716" s="58"/>
      <c r="O716" s="58"/>
      <c r="P716" s="58"/>
      <c r="Q716" s="58"/>
      <c r="R716" s="58"/>
      <c r="S716" s="58"/>
      <c r="T716" s="58"/>
      <c r="U716" s="58"/>
    </row>
    <row r="717" spans="1:21">
      <c r="A717" s="15">
        <v>665</v>
      </c>
      <c r="B717" s="15"/>
      <c r="C717" s="63" t="s">
        <v>99</v>
      </c>
      <c r="D717" s="15"/>
      <c r="E717" s="51">
        <v>50</v>
      </c>
      <c r="F717" s="51" t="s">
        <v>100</v>
      </c>
      <c r="G717" s="50">
        <v>3500</v>
      </c>
      <c r="H717" s="64">
        <f>+E717*G717</f>
        <v>175000</v>
      </c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1:21">
      <c r="A718" s="15">
        <v>666</v>
      </c>
      <c r="B718" s="15"/>
      <c r="C718" s="63" t="s">
        <v>298</v>
      </c>
      <c r="D718" s="15"/>
      <c r="E718" s="51">
        <v>2</v>
      </c>
      <c r="F718" s="51" t="s">
        <v>89</v>
      </c>
      <c r="G718" s="50">
        <v>5950</v>
      </c>
      <c r="H718" s="64">
        <f t="shared" ref="H718:H719" si="29">+E718*G718</f>
        <v>11900</v>
      </c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1:21">
      <c r="A719" s="15">
        <v>667</v>
      </c>
      <c r="B719" s="15"/>
      <c r="C719" s="63" t="s">
        <v>299</v>
      </c>
      <c r="D719" s="15"/>
      <c r="E719" s="51">
        <v>20</v>
      </c>
      <c r="F719" s="51" t="s">
        <v>89</v>
      </c>
      <c r="G719" s="50">
        <v>600</v>
      </c>
      <c r="H719" s="64">
        <f t="shared" si="29"/>
        <v>12000</v>
      </c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1:21" ht="15.75">
      <c r="A720" s="15">
        <v>668</v>
      </c>
      <c r="B720" s="58" t="s">
        <v>297</v>
      </c>
      <c r="C720" s="59" t="s">
        <v>42</v>
      </c>
      <c r="D720" s="58" t="s">
        <v>348</v>
      </c>
      <c r="E720" s="60"/>
      <c r="F720" s="60"/>
      <c r="G720" s="61"/>
      <c r="H720" s="62">
        <f>SUM(H721:H723)</f>
        <v>462000</v>
      </c>
      <c r="I720" s="58" t="s">
        <v>36</v>
      </c>
      <c r="J720" s="58"/>
      <c r="K720" s="58">
        <v>1</v>
      </c>
      <c r="L720" s="58"/>
      <c r="M720" s="58"/>
      <c r="N720" s="58">
        <v>1</v>
      </c>
      <c r="O720" s="58"/>
      <c r="P720" s="58"/>
      <c r="Q720" s="58">
        <v>1</v>
      </c>
      <c r="R720" s="58"/>
      <c r="S720" s="58">
        <v>1</v>
      </c>
      <c r="T720" s="58"/>
      <c r="U720" s="58"/>
    </row>
    <row r="721" spans="1:21">
      <c r="A721" s="15">
        <v>669</v>
      </c>
      <c r="B721" s="15"/>
      <c r="C721" s="63" t="s">
        <v>99</v>
      </c>
      <c r="D721" s="15"/>
      <c r="E721" s="51">
        <v>104</v>
      </c>
      <c r="F721" s="51" t="s">
        <v>100</v>
      </c>
      <c r="G721" s="50">
        <v>3500</v>
      </c>
      <c r="H721" s="64">
        <f>+E721*G721</f>
        <v>364000</v>
      </c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1:21">
      <c r="A722" s="15">
        <v>670</v>
      </c>
      <c r="B722" s="15"/>
      <c r="C722" s="63" t="s">
        <v>298</v>
      </c>
      <c r="D722" s="15"/>
      <c r="E722" s="51">
        <v>8</v>
      </c>
      <c r="F722" s="51" t="s">
        <v>89</v>
      </c>
      <c r="G722" s="50">
        <v>5950</v>
      </c>
      <c r="H722" s="64">
        <f t="shared" ref="H722:H723" si="30">+E722*G722</f>
        <v>47600</v>
      </c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1:21">
      <c r="A723" s="15">
        <v>671</v>
      </c>
      <c r="B723" s="15"/>
      <c r="C723" s="63" t="s">
        <v>299</v>
      </c>
      <c r="D723" s="15"/>
      <c r="E723" s="51">
        <v>84</v>
      </c>
      <c r="F723" s="51" t="s">
        <v>89</v>
      </c>
      <c r="G723" s="50">
        <v>600</v>
      </c>
      <c r="H723" s="64">
        <f t="shared" si="30"/>
        <v>50400</v>
      </c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1:21" ht="31.5">
      <c r="A724" s="15">
        <v>681</v>
      </c>
      <c r="B724" s="58" t="s">
        <v>297</v>
      </c>
      <c r="C724" s="59" t="s">
        <v>255</v>
      </c>
      <c r="D724" s="58" t="s">
        <v>348</v>
      </c>
      <c r="E724" s="60"/>
      <c r="F724" s="60"/>
      <c r="G724" s="61"/>
      <c r="H724" s="62">
        <f>SUM(H725)</f>
        <v>21000</v>
      </c>
      <c r="I724" s="58" t="s">
        <v>36</v>
      </c>
      <c r="J724" s="58"/>
      <c r="K724" s="58"/>
      <c r="L724" s="58"/>
      <c r="M724" s="58"/>
      <c r="N724" s="58"/>
      <c r="O724" s="58">
        <v>1</v>
      </c>
      <c r="P724" s="58"/>
      <c r="Q724" s="58"/>
      <c r="R724" s="58"/>
      <c r="S724" s="58"/>
      <c r="T724" s="58"/>
      <c r="U724" s="58"/>
    </row>
    <row r="725" spans="1:21">
      <c r="A725" s="15">
        <v>682</v>
      </c>
      <c r="B725" s="15"/>
      <c r="C725" s="63" t="s">
        <v>99</v>
      </c>
      <c r="D725" s="15"/>
      <c r="E725" s="51">
        <v>6</v>
      </c>
      <c r="F725" s="51" t="s">
        <v>100</v>
      </c>
      <c r="G725" s="50">
        <v>3500</v>
      </c>
      <c r="H725" s="64">
        <f>+E725*G725</f>
        <v>21000</v>
      </c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spans="1:21" ht="31.5">
      <c r="A726" s="15">
        <v>686</v>
      </c>
      <c r="B726" s="58" t="s">
        <v>297</v>
      </c>
      <c r="C726" s="59" t="s">
        <v>258</v>
      </c>
      <c r="D726" s="58" t="s">
        <v>348</v>
      </c>
      <c r="E726" s="60"/>
      <c r="F726" s="60"/>
      <c r="G726" s="61"/>
      <c r="H726" s="62">
        <f>SUM(H727:H733)</f>
        <v>207530</v>
      </c>
      <c r="I726" s="58" t="s">
        <v>36</v>
      </c>
      <c r="J726" s="58"/>
      <c r="K726" s="58"/>
      <c r="L726" s="58"/>
      <c r="M726" s="58"/>
      <c r="N726" s="58">
        <v>1</v>
      </c>
      <c r="O726" s="58"/>
      <c r="P726" s="58"/>
      <c r="Q726" s="58"/>
      <c r="R726" s="58"/>
      <c r="S726" s="58"/>
      <c r="T726" s="58"/>
      <c r="U726" s="58"/>
    </row>
    <row r="727" spans="1:21">
      <c r="A727" s="15">
        <v>687</v>
      </c>
      <c r="B727" s="15"/>
      <c r="C727" s="63" t="s">
        <v>260</v>
      </c>
      <c r="D727" s="15"/>
      <c r="E727" s="51">
        <v>12</v>
      </c>
      <c r="F727" s="51" t="s">
        <v>100</v>
      </c>
      <c r="G727" s="50">
        <v>2500</v>
      </c>
      <c r="H727" s="64">
        <f>+E727*G727</f>
        <v>30000</v>
      </c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1:21">
      <c r="A728" s="15">
        <v>688</v>
      </c>
      <c r="B728" s="15"/>
      <c r="C728" s="63" t="s">
        <v>271</v>
      </c>
      <c r="D728" s="15"/>
      <c r="E728" s="51">
        <v>10</v>
      </c>
      <c r="F728" s="51" t="s">
        <v>113</v>
      </c>
      <c r="G728" s="50">
        <v>3700</v>
      </c>
      <c r="H728" s="64">
        <f t="shared" ref="H728:H733" si="31">+E728*G728</f>
        <v>37000</v>
      </c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spans="1:21">
      <c r="A729" s="15">
        <v>689</v>
      </c>
      <c r="B729" s="15"/>
      <c r="C729" s="63" t="s">
        <v>272</v>
      </c>
      <c r="D729" s="15"/>
      <c r="E729" s="51">
        <v>15</v>
      </c>
      <c r="F729" s="51" t="s">
        <v>113</v>
      </c>
      <c r="G729" s="50">
        <v>2600</v>
      </c>
      <c r="H729" s="64">
        <f t="shared" si="31"/>
        <v>39000</v>
      </c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spans="1:21">
      <c r="A730" s="15">
        <v>690</v>
      </c>
      <c r="B730" s="15"/>
      <c r="C730" s="63" t="s">
        <v>269</v>
      </c>
      <c r="D730" s="15"/>
      <c r="E730" s="51">
        <v>10</v>
      </c>
      <c r="F730" s="51" t="s">
        <v>113</v>
      </c>
      <c r="G730" s="50">
        <v>950</v>
      </c>
      <c r="H730" s="64">
        <f t="shared" si="31"/>
        <v>9500</v>
      </c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1:21">
      <c r="A731" s="15">
        <v>691</v>
      </c>
      <c r="B731" s="15"/>
      <c r="C731" s="63" t="s">
        <v>209</v>
      </c>
      <c r="D731" s="15"/>
      <c r="E731" s="51">
        <v>10</v>
      </c>
      <c r="F731" s="51" t="s">
        <v>113</v>
      </c>
      <c r="G731" s="50">
        <v>2878</v>
      </c>
      <c r="H731" s="64">
        <f t="shared" si="31"/>
        <v>28780</v>
      </c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1:21">
      <c r="A732" s="15">
        <v>692</v>
      </c>
      <c r="B732" s="15"/>
      <c r="C732" s="63" t="s">
        <v>104</v>
      </c>
      <c r="D732" s="15"/>
      <c r="E732" s="51">
        <v>25</v>
      </c>
      <c r="F732" s="51" t="s">
        <v>113</v>
      </c>
      <c r="G732" s="50">
        <v>2500</v>
      </c>
      <c r="H732" s="64">
        <f t="shared" si="31"/>
        <v>62500</v>
      </c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1:21">
      <c r="A733" s="15">
        <v>693</v>
      </c>
      <c r="B733" s="15"/>
      <c r="C733" s="63" t="s">
        <v>270</v>
      </c>
      <c r="D733" s="15"/>
      <c r="E733" s="51">
        <v>10</v>
      </c>
      <c r="F733" s="51" t="s">
        <v>113</v>
      </c>
      <c r="G733" s="50">
        <v>75</v>
      </c>
      <c r="H733" s="64">
        <f t="shared" si="31"/>
        <v>750</v>
      </c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1:21" ht="15.75">
      <c r="A734" s="15">
        <v>694</v>
      </c>
      <c r="B734" s="58" t="s">
        <v>297</v>
      </c>
      <c r="C734" s="59" t="s">
        <v>312</v>
      </c>
      <c r="D734" s="58" t="s">
        <v>348</v>
      </c>
      <c r="E734" s="60"/>
      <c r="F734" s="60"/>
      <c r="G734" s="61"/>
      <c r="H734" s="62">
        <f>SUM(H735:H736)</f>
        <v>13656</v>
      </c>
      <c r="I734" s="58" t="s">
        <v>36</v>
      </c>
      <c r="J734" s="58"/>
      <c r="K734" s="58"/>
      <c r="L734" s="58"/>
      <c r="M734" s="58">
        <v>1</v>
      </c>
      <c r="N734" s="58"/>
      <c r="O734" s="58"/>
      <c r="P734" s="58"/>
      <c r="Q734" s="58"/>
      <c r="R734" s="58"/>
      <c r="S734" s="58"/>
      <c r="T734" s="58"/>
      <c r="U734" s="58"/>
    </row>
    <row r="735" spans="1:21">
      <c r="A735" s="15">
        <v>695</v>
      </c>
      <c r="B735" s="15"/>
      <c r="C735" s="63" t="s">
        <v>99</v>
      </c>
      <c r="D735" s="15"/>
      <c r="E735" s="51">
        <v>5</v>
      </c>
      <c r="F735" s="51" t="s">
        <v>100</v>
      </c>
      <c r="G735" s="50">
        <v>2000</v>
      </c>
      <c r="H735" s="64">
        <f>+E735*G735</f>
        <v>10000</v>
      </c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spans="1:21">
      <c r="A736" s="15">
        <v>696</v>
      </c>
      <c r="B736" s="15"/>
      <c r="C736" s="63" t="s">
        <v>148</v>
      </c>
      <c r="D736" s="15"/>
      <c r="E736" s="51">
        <v>1</v>
      </c>
      <c r="F736" s="51" t="s">
        <v>113</v>
      </c>
      <c r="G736" s="50">
        <v>3656</v>
      </c>
      <c r="H736" s="64">
        <f>+E736*G736</f>
        <v>3656</v>
      </c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spans="1:21" ht="31.5">
      <c r="A737" s="15">
        <v>697</v>
      </c>
      <c r="B737" s="58" t="s">
        <v>297</v>
      </c>
      <c r="C737" s="59" t="s">
        <v>364</v>
      </c>
      <c r="D737" s="58" t="s">
        <v>348</v>
      </c>
      <c r="E737" s="60"/>
      <c r="F737" s="60"/>
      <c r="G737" s="61"/>
      <c r="H737" s="62">
        <f>SUM(H738:H739)</f>
        <v>1197480</v>
      </c>
      <c r="I737" s="58" t="s">
        <v>36</v>
      </c>
      <c r="J737" s="58"/>
      <c r="K737" s="58">
        <v>1</v>
      </c>
      <c r="L737" s="58"/>
      <c r="M737" s="58">
        <v>1</v>
      </c>
      <c r="N737" s="58"/>
      <c r="O737" s="58"/>
      <c r="P737" s="58">
        <v>1</v>
      </c>
      <c r="Q737" s="58"/>
      <c r="R737" s="58"/>
      <c r="S737" s="58"/>
      <c r="T737" s="58">
        <v>1</v>
      </c>
      <c r="U737" s="58"/>
    </row>
    <row r="738" spans="1:21">
      <c r="A738" s="15">
        <v>698</v>
      </c>
      <c r="B738" s="15"/>
      <c r="C738" s="63" t="s">
        <v>99</v>
      </c>
      <c r="D738" s="15"/>
      <c r="E738" s="51">
        <v>400</v>
      </c>
      <c r="F738" s="51" t="s">
        <v>89</v>
      </c>
      <c r="G738" s="50">
        <v>2000</v>
      </c>
      <c r="H738" s="64">
        <f>+E738*G738</f>
        <v>800000</v>
      </c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1:21">
      <c r="A739" s="15">
        <v>699</v>
      </c>
      <c r="B739" s="15"/>
      <c r="C739" s="63" t="s">
        <v>148</v>
      </c>
      <c r="D739" s="15"/>
      <c r="E739" s="51">
        <v>80</v>
      </c>
      <c r="F739" s="51" t="s">
        <v>89</v>
      </c>
      <c r="G739" s="50">
        <v>4968.5</v>
      </c>
      <c r="H739" s="64">
        <f>+E739*G739</f>
        <v>397480</v>
      </c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spans="1:21" ht="15.75">
      <c r="A740" s="15">
        <v>700</v>
      </c>
      <c r="B740" s="58" t="s">
        <v>297</v>
      </c>
      <c r="C740" s="59" t="s">
        <v>392</v>
      </c>
      <c r="D740" s="58" t="s">
        <v>348</v>
      </c>
      <c r="E740" s="60"/>
      <c r="F740" s="60"/>
      <c r="G740" s="61"/>
      <c r="H740" s="62">
        <f>SUM(H741:H742)</f>
        <v>27312</v>
      </c>
      <c r="I740" s="58" t="s">
        <v>36</v>
      </c>
      <c r="J740" s="58"/>
      <c r="K740" s="58"/>
      <c r="L740" s="58"/>
      <c r="M740" s="58"/>
      <c r="N740" s="58"/>
      <c r="O740" s="58"/>
      <c r="P740" s="58"/>
      <c r="Q740" s="58">
        <v>1</v>
      </c>
      <c r="R740" s="58"/>
      <c r="S740" s="58"/>
      <c r="T740" s="58"/>
      <c r="U740" s="58"/>
    </row>
    <row r="741" spans="1:21">
      <c r="A741" s="15">
        <v>701</v>
      </c>
      <c r="B741" s="15"/>
      <c r="C741" s="63" t="s">
        <v>99</v>
      </c>
      <c r="D741" s="15"/>
      <c r="E741" s="51">
        <v>10</v>
      </c>
      <c r="F741" s="51" t="s">
        <v>100</v>
      </c>
      <c r="G741" s="50">
        <v>2000</v>
      </c>
      <c r="H741" s="64">
        <f>+E741*G741</f>
        <v>20000</v>
      </c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spans="1:21">
      <c r="A742" s="15">
        <v>702</v>
      </c>
      <c r="B742" s="15"/>
      <c r="C742" s="63" t="s">
        <v>148</v>
      </c>
      <c r="D742" s="15"/>
      <c r="E742" s="51">
        <v>2</v>
      </c>
      <c r="F742" s="51" t="s">
        <v>89</v>
      </c>
      <c r="G742" s="50">
        <v>3656</v>
      </c>
      <c r="H742" s="64">
        <f>+E742*G742</f>
        <v>7312</v>
      </c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spans="1:21" ht="31.5">
      <c r="A743" s="15">
        <v>715</v>
      </c>
      <c r="B743" s="58" t="s">
        <v>297</v>
      </c>
      <c r="C743" s="59" t="s">
        <v>53</v>
      </c>
      <c r="D743" s="58" t="s">
        <v>348</v>
      </c>
      <c r="E743" s="60"/>
      <c r="F743" s="60"/>
      <c r="G743" s="61"/>
      <c r="H743" s="62">
        <f>SUM(H744:H760)</f>
        <v>1940830</v>
      </c>
      <c r="I743" s="58" t="s">
        <v>36</v>
      </c>
      <c r="J743" s="58"/>
      <c r="K743" s="58">
        <v>1</v>
      </c>
      <c r="L743" s="58"/>
      <c r="M743" s="58"/>
      <c r="N743" s="58">
        <v>1</v>
      </c>
      <c r="O743" s="58"/>
      <c r="P743" s="58"/>
      <c r="Q743" s="58">
        <v>1</v>
      </c>
      <c r="R743" s="58"/>
      <c r="S743" s="58"/>
      <c r="T743" s="58">
        <v>1</v>
      </c>
      <c r="U743" s="58"/>
    </row>
    <row r="744" spans="1:21">
      <c r="A744" s="15">
        <v>716</v>
      </c>
      <c r="B744" s="15"/>
      <c r="C744" s="63" t="s">
        <v>186</v>
      </c>
      <c r="D744" s="15"/>
      <c r="E744" s="51">
        <v>40</v>
      </c>
      <c r="F744" s="51" t="s">
        <v>89</v>
      </c>
      <c r="G744" s="50">
        <v>589.75</v>
      </c>
      <c r="H744" s="64">
        <f>+E744*G744</f>
        <v>23590</v>
      </c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</row>
    <row r="745" spans="1:21">
      <c r="A745" s="15">
        <v>717</v>
      </c>
      <c r="B745" s="15"/>
      <c r="C745" s="63" t="s">
        <v>214</v>
      </c>
      <c r="D745" s="15"/>
      <c r="E745" s="51">
        <v>20</v>
      </c>
      <c r="F745" s="51" t="s">
        <v>89</v>
      </c>
      <c r="G745" s="50">
        <v>1080</v>
      </c>
      <c r="H745" s="64">
        <f t="shared" ref="H745:H760" si="32">+E745*G745</f>
        <v>21600</v>
      </c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</row>
    <row r="746" spans="1:21">
      <c r="A746" s="15">
        <v>718</v>
      </c>
      <c r="B746" s="15"/>
      <c r="C746" s="63" t="s">
        <v>367</v>
      </c>
      <c r="D746" s="15"/>
      <c r="E746" s="51">
        <v>40</v>
      </c>
      <c r="F746" s="51" t="s">
        <v>89</v>
      </c>
      <c r="G746" s="50">
        <v>1195</v>
      </c>
      <c r="H746" s="64">
        <f t="shared" si="32"/>
        <v>47800</v>
      </c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spans="1:21">
      <c r="A747" s="15">
        <v>719</v>
      </c>
      <c r="B747" s="15"/>
      <c r="C747" s="63" t="s">
        <v>340</v>
      </c>
      <c r="D747" s="15"/>
      <c r="E747" s="51">
        <v>60</v>
      </c>
      <c r="F747" s="51" t="s">
        <v>89</v>
      </c>
      <c r="G747" s="50">
        <v>1500</v>
      </c>
      <c r="H747" s="64">
        <f t="shared" si="32"/>
        <v>90000</v>
      </c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spans="1:21">
      <c r="A748" s="15">
        <v>720</v>
      </c>
      <c r="B748" s="15"/>
      <c r="C748" s="63" t="s">
        <v>341</v>
      </c>
      <c r="D748" s="15"/>
      <c r="E748" s="51">
        <v>40</v>
      </c>
      <c r="F748" s="51" t="s">
        <v>89</v>
      </c>
      <c r="G748" s="50">
        <v>2300</v>
      </c>
      <c r="H748" s="64">
        <f t="shared" si="32"/>
        <v>92000</v>
      </c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spans="1:21">
      <c r="A749" s="15">
        <v>721</v>
      </c>
      <c r="B749" s="15"/>
      <c r="C749" s="63" t="s">
        <v>342</v>
      </c>
      <c r="D749" s="15"/>
      <c r="E749" s="51">
        <v>40</v>
      </c>
      <c r="F749" s="51" t="s">
        <v>89</v>
      </c>
      <c r="G749" s="50">
        <v>1100</v>
      </c>
      <c r="H749" s="64">
        <f t="shared" si="32"/>
        <v>44000</v>
      </c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spans="1:21">
      <c r="A750" s="15">
        <v>722</v>
      </c>
      <c r="B750" s="15"/>
      <c r="C750" s="63" t="s">
        <v>137</v>
      </c>
      <c r="D750" s="15"/>
      <c r="E750" s="51">
        <v>40</v>
      </c>
      <c r="F750" s="51" t="s">
        <v>89</v>
      </c>
      <c r="G750" s="50">
        <v>830</v>
      </c>
      <c r="H750" s="64">
        <f t="shared" si="32"/>
        <v>33200</v>
      </c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spans="1:21">
      <c r="A751" s="15">
        <v>723</v>
      </c>
      <c r="B751" s="15"/>
      <c r="C751" s="63" t="s">
        <v>366</v>
      </c>
      <c r="D751" s="15"/>
      <c r="E751" s="51">
        <v>40</v>
      </c>
      <c r="F751" s="51" t="s">
        <v>89</v>
      </c>
      <c r="G751" s="50">
        <v>6425</v>
      </c>
      <c r="H751" s="64">
        <f t="shared" si="32"/>
        <v>257000</v>
      </c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</row>
    <row r="752" spans="1:21">
      <c r="A752" s="15">
        <v>724</v>
      </c>
      <c r="B752" s="15"/>
      <c r="C752" s="63" t="s">
        <v>343</v>
      </c>
      <c r="D752" s="15"/>
      <c r="E752" s="51">
        <v>120</v>
      </c>
      <c r="F752" s="51" t="s">
        <v>89</v>
      </c>
      <c r="G752" s="50">
        <v>5500</v>
      </c>
      <c r="H752" s="64">
        <f t="shared" si="32"/>
        <v>660000</v>
      </c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spans="1:21">
      <c r="A753" s="15">
        <v>725</v>
      </c>
      <c r="B753" s="15"/>
      <c r="C753" s="63" t="s">
        <v>104</v>
      </c>
      <c r="D753" s="15"/>
      <c r="E753" s="51">
        <v>80</v>
      </c>
      <c r="F753" s="51" t="s">
        <v>89</v>
      </c>
      <c r="G753" s="50">
        <v>1340</v>
      </c>
      <c r="H753" s="64">
        <f t="shared" si="32"/>
        <v>107200</v>
      </c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spans="1:21">
      <c r="A754" s="15">
        <v>726</v>
      </c>
      <c r="B754" s="15"/>
      <c r="C754" s="63" t="s">
        <v>270</v>
      </c>
      <c r="D754" s="15"/>
      <c r="E754" s="51">
        <v>80</v>
      </c>
      <c r="F754" s="51" t="s">
        <v>89</v>
      </c>
      <c r="G754" s="50">
        <v>75</v>
      </c>
      <c r="H754" s="64">
        <f t="shared" si="32"/>
        <v>6000</v>
      </c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spans="1:21">
      <c r="A755" s="15">
        <v>727</v>
      </c>
      <c r="B755" s="15"/>
      <c r="C755" s="63" t="s">
        <v>219</v>
      </c>
      <c r="D755" s="15"/>
      <c r="E755" s="51">
        <v>80</v>
      </c>
      <c r="F755" s="51" t="s">
        <v>89</v>
      </c>
      <c r="G755" s="50">
        <v>432</v>
      </c>
      <c r="H755" s="64">
        <f t="shared" si="32"/>
        <v>34560</v>
      </c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spans="1:21">
      <c r="A756" s="15">
        <v>728</v>
      </c>
      <c r="B756" s="15"/>
      <c r="C756" s="63" t="s">
        <v>221</v>
      </c>
      <c r="D756" s="15"/>
      <c r="E756" s="51">
        <v>80</v>
      </c>
      <c r="F756" s="51" t="s">
        <v>89</v>
      </c>
      <c r="G756" s="50">
        <v>687</v>
      </c>
      <c r="H756" s="64">
        <f t="shared" si="32"/>
        <v>54960</v>
      </c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spans="1:21">
      <c r="A757" s="15">
        <v>729</v>
      </c>
      <c r="B757" s="15"/>
      <c r="C757" s="63" t="s">
        <v>218</v>
      </c>
      <c r="D757" s="15"/>
      <c r="E757" s="51">
        <v>80</v>
      </c>
      <c r="F757" s="51" t="s">
        <v>89</v>
      </c>
      <c r="G757" s="50">
        <v>899</v>
      </c>
      <c r="H757" s="64">
        <f t="shared" si="32"/>
        <v>71920</v>
      </c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spans="1:21">
      <c r="A758" s="15">
        <v>730</v>
      </c>
      <c r="B758" s="15"/>
      <c r="C758" s="63" t="s">
        <v>365</v>
      </c>
      <c r="D758" s="15"/>
      <c r="E758" s="51">
        <v>28</v>
      </c>
      <c r="F758" s="51" t="s">
        <v>89</v>
      </c>
      <c r="G758" s="50">
        <v>6250</v>
      </c>
      <c r="H758" s="64">
        <f t="shared" si="32"/>
        <v>175000</v>
      </c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</row>
    <row r="759" spans="1:21">
      <c r="A759" s="15">
        <v>731</v>
      </c>
      <c r="B759" s="15"/>
      <c r="C759" s="63" t="s">
        <v>227</v>
      </c>
      <c r="D759" s="15"/>
      <c r="E759" s="51">
        <v>80</v>
      </c>
      <c r="F759" s="51" t="s">
        <v>89</v>
      </c>
      <c r="G759" s="50">
        <v>1230</v>
      </c>
      <c r="H759" s="64">
        <f t="shared" si="32"/>
        <v>98400</v>
      </c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</row>
    <row r="760" spans="1:21">
      <c r="A760" s="15">
        <v>732</v>
      </c>
      <c r="B760" s="15"/>
      <c r="C760" s="63" t="s">
        <v>344</v>
      </c>
      <c r="D760" s="15"/>
      <c r="E760" s="51">
        <v>80</v>
      </c>
      <c r="F760" s="51" t="s">
        <v>89</v>
      </c>
      <c r="G760" s="50">
        <v>1545</v>
      </c>
      <c r="H760" s="64">
        <f t="shared" si="32"/>
        <v>123600</v>
      </c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</row>
    <row r="761" spans="1:21" ht="15.75">
      <c r="A761" s="15">
        <v>664</v>
      </c>
      <c r="B761" s="58" t="s">
        <v>297</v>
      </c>
      <c r="C761" s="59" t="s">
        <v>398</v>
      </c>
      <c r="D761" s="58" t="s">
        <v>348</v>
      </c>
      <c r="E761" s="60"/>
      <c r="F761" s="60"/>
      <c r="G761" s="61"/>
      <c r="H761" s="62">
        <f>SUM(H762:H764)</f>
        <v>198900</v>
      </c>
      <c r="I761" s="58" t="s">
        <v>36</v>
      </c>
      <c r="J761" s="58"/>
      <c r="K761" s="58"/>
      <c r="L761" s="58"/>
      <c r="M761" s="58">
        <v>1</v>
      </c>
      <c r="N761" s="58"/>
      <c r="O761" s="58"/>
      <c r="P761" s="58"/>
      <c r="Q761" s="58"/>
      <c r="R761" s="58"/>
      <c r="S761" s="58"/>
      <c r="T761" s="58"/>
      <c r="U761" s="58"/>
    </row>
    <row r="762" spans="1:21">
      <c r="A762" s="15">
        <v>665</v>
      </c>
      <c r="B762" s="15"/>
      <c r="C762" s="63" t="s">
        <v>99</v>
      </c>
      <c r="D762" s="15"/>
      <c r="E762" s="51">
        <v>50</v>
      </c>
      <c r="F762" s="51" t="s">
        <v>100</v>
      </c>
      <c r="G762" s="50">
        <v>3500</v>
      </c>
      <c r="H762" s="64">
        <f>+E762*G762</f>
        <v>175000</v>
      </c>
      <c r="I762" s="93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</row>
    <row r="763" spans="1:21">
      <c r="A763" s="15">
        <v>666</v>
      </c>
      <c r="B763" s="15"/>
      <c r="C763" s="63" t="s">
        <v>298</v>
      </c>
      <c r="D763" s="15"/>
      <c r="E763" s="51">
        <v>2</v>
      </c>
      <c r="F763" s="51" t="s">
        <v>89</v>
      </c>
      <c r="G763" s="50">
        <v>5950</v>
      </c>
      <c r="H763" s="64">
        <f t="shared" ref="H763:H764" si="33">+E763*G763</f>
        <v>11900</v>
      </c>
      <c r="I763" s="94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</row>
    <row r="764" spans="1:21">
      <c r="A764" s="15">
        <v>667</v>
      </c>
      <c r="B764" s="15"/>
      <c r="C764" s="63" t="s">
        <v>299</v>
      </c>
      <c r="D764" s="15"/>
      <c r="E764" s="51">
        <v>20</v>
      </c>
      <c r="F764" s="51" t="s">
        <v>89</v>
      </c>
      <c r="G764" s="50">
        <v>600</v>
      </c>
      <c r="H764" s="64">
        <f t="shared" si="33"/>
        <v>12000</v>
      </c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</row>
    <row r="765" spans="1:21" ht="15.75">
      <c r="A765" s="15">
        <v>733</v>
      </c>
      <c r="B765" s="22" t="s">
        <v>328</v>
      </c>
      <c r="C765" s="53" t="s">
        <v>35</v>
      </c>
      <c r="D765" s="57" t="s">
        <v>18</v>
      </c>
      <c r="E765" s="54"/>
      <c r="F765" s="54"/>
      <c r="G765" s="55"/>
      <c r="H765" s="56">
        <f>+H766+H776+H791+H802+H820+H836+H851+H872+H888+H904+H918+H927+H945+H953+H983+H992+H1006</f>
        <v>8216752</v>
      </c>
      <c r="I765" s="57" t="s">
        <v>36</v>
      </c>
      <c r="J765" s="68">
        <f>SUM(J766:J1026)</f>
        <v>0</v>
      </c>
      <c r="K765" s="68">
        <f t="shared" ref="K765:U765" si="34">SUM(K766:K1026)</f>
        <v>3</v>
      </c>
      <c r="L765" s="68">
        <f t="shared" si="34"/>
        <v>2</v>
      </c>
      <c r="M765" s="68">
        <f t="shared" si="34"/>
        <v>4</v>
      </c>
      <c r="N765" s="68">
        <f t="shared" si="34"/>
        <v>6</v>
      </c>
      <c r="O765" s="68">
        <f t="shared" si="34"/>
        <v>2</v>
      </c>
      <c r="P765" s="68">
        <f t="shared" si="34"/>
        <v>0</v>
      </c>
      <c r="Q765" s="68">
        <f t="shared" si="34"/>
        <v>3</v>
      </c>
      <c r="R765" s="68">
        <f t="shared" si="34"/>
        <v>2</v>
      </c>
      <c r="S765" s="68">
        <f t="shared" si="34"/>
        <v>1</v>
      </c>
      <c r="T765" s="68">
        <f t="shared" si="34"/>
        <v>4</v>
      </c>
      <c r="U765" s="68">
        <f t="shared" si="34"/>
        <v>0</v>
      </c>
    </row>
    <row r="766" spans="1:21" ht="29.45" customHeight="1">
      <c r="A766" s="15">
        <v>734</v>
      </c>
      <c r="B766" s="58" t="s">
        <v>328</v>
      </c>
      <c r="C766" s="59" t="s">
        <v>311</v>
      </c>
      <c r="D766" s="58" t="s">
        <v>348</v>
      </c>
      <c r="E766" s="60"/>
      <c r="F766" s="60"/>
      <c r="G766" s="61"/>
      <c r="H766" s="62">
        <f>SUM(H767:H775)</f>
        <v>2866000</v>
      </c>
      <c r="I766" s="58" t="s">
        <v>36</v>
      </c>
      <c r="J766" s="58"/>
      <c r="K766" s="58"/>
      <c r="L766" s="58"/>
      <c r="M766" s="58"/>
      <c r="N766" s="58"/>
      <c r="O766" s="58"/>
      <c r="P766" s="58"/>
      <c r="Q766" s="58">
        <v>1</v>
      </c>
      <c r="R766" s="58"/>
      <c r="S766" s="58"/>
      <c r="T766" s="58"/>
      <c r="U766" s="58"/>
    </row>
    <row r="767" spans="1:21">
      <c r="A767" s="15">
        <v>735</v>
      </c>
      <c r="B767" s="15"/>
      <c r="C767" s="63" t="s">
        <v>82</v>
      </c>
      <c r="D767" s="15"/>
      <c r="E767" s="51">
        <v>2700</v>
      </c>
      <c r="F767" s="51" t="s">
        <v>143</v>
      </c>
      <c r="G767" s="50">
        <v>280</v>
      </c>
      <c r="H767" s="64">
        <f>+E767*G767</f>
        <v>756000</v>
      </c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spans="1:21">
      <c r="A768" s="15">
        <v>736</v>
      </c>
      <c r="B768" s="15"/>
      <c r="C768" s="63" t="s">
        <v>84</v>
      </c>
      <c r="D768" s="15"/>
      <c r="E768" s="51">
        <v>2700</v>
      </c>
      <c r="F768" s="51" t="s">
        <v>143</v>
      </c>
      <c r="G768" s="50">
        <v>350</v>
      </c>
      <c r="H768" s="64">
        <f t="shared" ref="H768:H775" si="35">+E768*G768</f>
        <v>945000</v>
      </c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</row>
    <row r="769" spans="1:21">
      <c r="A769" s="15">
        <v>737</v>
      </c>
      <c r="B769" s="15"/>
      <c r="C769" s="63" t="s">
        <v>85</v>
      </c>
      <c r="D769" s="15"/>
      <c r="E769" s="51">
        <v>2700</v>
      </c>
      <c r="F769" s="51" t="s">
        <v>136</v>
      </c>
      <c r="G769" s="50">
        <v>85</v>
      </c>
      <c r="H769" s="64">
        <f t="shared" si="35"/>
        <v>229500</v>
      </c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</row>
    <row r="770" spans="1:21">
      <c r="A770" s="15">
        <v>738</v>
      </c>
      <c r="B770" s="15"/>
      <c r="C770" s="63" t="s">
        <v>295</v>
      </c>
      <c r="D770" s="15"/>
      <c r="E770" s="51">
        <v>2700</v>
      </c>
      <c r="F770" s="51" t="s">
        <v>136</v>
      </c>
      <c r="G770" s="50">
        <v>101</v>
      </c>
      <c r="H770" s="64">
        <f t="shared" si="35"/>
        <v>272700</v>
      </c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</row>
    <row r="771" spans="1:21">
      <c r="A771" s="15">
        <v>739</v>
      </c>
      <c r="B771" s="15"/>
      <c r="C771" s="63" t="s">
        <v>308</v>
      </c>
      <c r="D771" s="15"/>
      <c r="E771" s="51">
        <v>250</v>
      </c>
      <c r="F771" s="51" t="s">
        <v>139</v>
      </c>
      <c r="G771" s="50">
        <v>60</v>
      </c>
      <c r="H771" s="64">
        <f t="shared" si="35"/>
        <v>15000</v>
      </c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</row>
    <row r="772" spans="1:21">
      <c r="A772" s="15">
        <v>740</v>
      </c>
      <c r="B772" s="15"/>
      <c r="C772" s="63" t="s">
        <v>94</v>
      </c>
      <c r="D772" s="15"/>
      <c r="E772" s="51">
        <v>100</v>
      </c>
      <c r="F772" s="51" t="s">
        <v>139</v>
      </c>
      <c r="G772" s="50">
        <v>75</v>
      </c>
      <c r="H772" s="64">
        <f t="shared" si="35"/>
        <v>7500</v>
      </c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</row>
    <row r="773" spans="1:21">
      <c r="A773" s="15">
        <v>741</v>
      </c>
      <c r="B773" s="15"/>
      <c r="C773" s="63" t="s">
        <v>98</v>
      </c>
      <c r="D773" s="15"/>
      <c r="E773" s="51">
        <v>200</v>
      </c>
      <c r="F773" s="51" t="s">
        <v>136</v>
      </c>
      <c r="G773" s="50">
        <v>250</v>
      </c>
      <c r="H773" s="64">
        <f t="shared" si="35"/>
        <v>50000</v>
      </c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</row>
    <row r="774" spans="1:21">
      <c r="A774" s="15">
        <v>742</v>
      </c>
      <c r="B774" s="15"/>
      <c r="C774" s="63" t="s">
        <v>97</v>
      </c>
      <c r="D774" s="15"/>
      <c r="E774" s="51">
        <v>200</v>
      </c>
      <c r="F774" s="51" t="s">
        <v>136</v>
      </c>
      <c r="G774" s="50">
        <v>250</v>
      </c>
      <c r="H774" s="64">
        <f t="shared" si="35"/>
        <v>50000</v>
      </c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</row>
    <row r="775" spans="1:21">
      <c r="A775" s="15">
        <v>743</v>
      </c>
      <c r="B775" s="15"/>
      <c r="C775" s="63" t="s">
        <v>93</v>
      </c>
      <c r="D775" s="15"/>
      <c r="E775" s="51">
        <v>1801</v>
      </c>
      <c r="F775" s="51" t="s">
        <v>89</v>
      </c>
      <c r="G775" s="50">
        <v>300</v>
      </c>
      <c r="H775" s="64">
        <f t="shared" si="35"/>
        <v>540300</v>
      </c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</row>
    <row r="776" spans="1:21" ht="15.75">
      <c r="A776" s="15">
        <v>744</v>
      </c>
      <c r="B776" s="58" t="s">
        <v>328</v>
      </c>
      <c r="C776" s="59" t="s">
        <v>392</v>
      </c>
      <c r="D776" s="58" t="s">
        <v>348</v>
      </c>
      <c r="E776" s="60"/>
      <c r="F776" s="60"/>
      <c r="G776" s="61"/>
      <c r="H776" s="62">
        <f>SUM(H777:H790)</f>
        <v>24638</v>
      </c>
      <c r="I776" s="58" t="s">
        <v>36</v>
      </c>
      <c r="J776" s="58"/>
      <c r="K776" s="58"/>
      <c r="L776" s="58"/>
      <c r="M776" s="58"/>
      <c r="N776" s="58"/>
      <c r="O776" s="58"/>
      <c r="P776" s="58"/>
      <c r="Q776" s="58"/>
      <c r="R776" s="58">
        <v>1</v>
      </c>
      <c r="S776" s="58"/>
      <c r="T776" s="58"/>
      <c r="U776" s="58"/>
    </row>
    <row r="777" spans="1:21">
      <c r="A777" s="15">
        <v>745</v>
      </c>
      <c r="B777" s="15"/>
      <c r="C777" s="63" t="s">
        <v>91</v>
      </c>
      <c r="D777" s="15"/>
      <c r="E777" s="51">
        <v>11</v>
      </c>
      <c r="F777" s="51" t="s">
        <v>89</v>
      </c>
      <c r="G777" s="50">
        <v>10</v>
      </c>
      <c r="H777" s="64">
        <f>+E777*G777</f>
        <v>110</v>
      </c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</row>
    <row r="778" spans="1:21">
      <c r="A778" s="15">
        <v>746</v>
      </c>
      <c r="B778" s="15"/>
      <c r="C778" s="63" t="s">
        <v>142</v>
      </c>
      <c r="D778" s="15"/>
      <c r="E778" s="51">
        <v>13</v>
      </c>
      <c r="F778" s="51" t="s">
        <v>143</v>
      </c>
      <c r="G778" s="50">
        <v>350</v>
      </c>
      <c r="H778" s="64">
        <f t="shared" ref="H778:H790" si="36">+E778*G778</f>
        <v>4550</v>
      </c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</row>
    <row r="779" spans="1:21">
      <c r="A779" s="15">
        <v>747</v>
      </c>
      <c r="B779" s="15"/>
      <c r="C779" s="63" t="s">
        <v>144</v>
      </c>
      <c r="D779" s="15"/>
      <c r="E779" s="51">
        <v>13</v>
      </c>
      <c r="F779" s="51" t="s">
        <v>143</v>
      </c>
      <c r="G779" s="50">
        <v>380</v>
      </c>
      <c r="H779" s="64">
        <f t="shared" si="36"/>
        <v>4940</v>
      </c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</row>
    <row r="780" spans="1:21">
      <c r="A780" s="15">
        <v>748</v>
      </c>
      <c r="B780" s="15"/>
      <c r="C780" s="63" t="s">
        <v>155</v>
      </c>
      <c r="D780" s="15"/>
      <c r="E780" s="51">
        <v>10</v>
      </c>
      <c r="F780" s="51" t="s">
        <v>136</v>
      </c>
      <c r="G780" s="50">
        <v>215</v>
      </c>
      <c r="H780" s="64">
        <f t="shared" si="36"/>
        <v>2150</v>
      </c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</row>
    <row r="781" spans="1:21">
      <c r="A781" s="15">
        <v>749</v>
      </c>
      <c r="B781" s="15"/>
      <c r="C781" s="63" t="s">
        <v>85</v>
      </c>
      <c r="D781" s="15"/>
      <c r="E781" s="51">
        <v>6</v>
      </c>
      <c r="F781" s="51" t="s">
        <v>136</v>
      </c>
      <c r="G781" s="50">
        <v>55</v>
      </c>
      <c r="H781" s="64">
        <f t="shared" si="36"/>
        <v>330</v>
      </c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</row>
    <row r="782" spans="1:21">
      <c r="A782" s="15">
        <v>750</v>
      </c>
      <c r="B782" s="15"/>
      <c r="C782" s="63" t="s">
        <v>127</v>
      </c>
      <c r="D782" s="15"/>
      <c r="E782" s="51">
        <v>4</v>
      </c>
      <c r="F782" s="51" t="s">
        <v>89</v>
      </c>
      <c r="G782" s="50">
        <v>81</v>
      </c>
      <c r="H782" s="64">
        <f t="shared" si="36"/>
        <v>324</v>
      </c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</row>
    <row r="783" spans="1:21">
      <c r="A783" s="15">
        <v>751</v>
      </c>
      <c r="B783" s="15"/>
      <c r="C783" s="63" t="s">
        <v>145</v>
      </c>
      <c r="D783" s="15"/>
      <c r="E783" s="51">
        <v>4</v>
      </c>
      <c r="F783" s="51" t="s">
        <v>89</v>
      </c>
      <c r="G783" s="50">
        <v>90</v>
      </c>
      <c r="H783" s="64">
        <f t="shared" si="36"/>
        <v>360</v>
      </c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</row>
    <row r="784" spans="1:21">
      <c r="A784" s="15">
        <v>752</v>
      </c>
      <c r="B784" s="15"/>
      <c r="C784" s="63" t="s">
        <v>146</v>
      </c>
      <c r="D784" s="15"/>
      <c r="E784" s="51">
        <v>2</v>
      </c>
      <c r="F784" s="51" t="s">
        <v>89</v>
      </c>
      <c r="G784" s="50">
        <v>50</v>
      </c>
      <c r="H784" s="64">
        <f t="shared" si="36"/>
        <v>100</v>
      </c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</row>
    <row r="785" spans="1:21">
      <c r="A785" s="15">
        <v>753</v>
      </c>
      <c r="B785" s="15"/>
      <c r="C785" s="63" t="s">
        <v>101</v>
      </c>
      <c r="D785" s="15"/>
      <c r="E785" s="51">
        <v>9</v>
      </c>
      <c r="F785" s="51" t="s">
        <v>89</v>
      </c>
      <c r="G785" s="50">
        <v>46</v>
      </c>
      <c r="H785" s="64">
        <f t="shared" si="36"/>
        <v>414</v>
      </c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</row>
    <row r="786" spans="1:21">
      <c r="A786" s="15">
        <v>754</v>
      </c>
      <c r="B786" s="15"/>
      <c r="C786" s="63" t="s">
        <v>180</v>
      </c>
      <c r="D786" s="15"/>
      <c r="E786" s="51">
        <v>10</v>
      </c>
      <c r="F786" s="51" t="s">
        <v>89</v>
      </c>
      <c r="G786" s="50">
        <v>100</v>
      </c>
      <c r="H786" s="64">
        <f t="shared" si="36"/>
        <v>1000</v>
      </c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</row>
    <row r="787" spans="1:21">
      <c r="A787" s="15">
        <v>755</v>
      </c>
      <c r="B787" s="15"/>
      <c r="C787" s="63" t="s">
        <v>181</v>
      </c>
      <c r="D787" s="15"/>
      <c r="E787" s="51">
        <v>5</v>
      </c>
      <c r="F787" s="51" t="s">
        <v>89</v>
      </c>
      <c r="G787" s="50">
        <v>80</v>
      </c>
      <c r="H787" s="64">
        <f t="shared" si="36"/>
        <v>400</v>
      </c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</row>
    <row r="788" spans="1:21">
      <c r="A788" s="15">
        <v>756</v>
      </c>
      <c r="B788" s="15"/>
      <c r="C788" s="63" t="s">
        <v>93</v>
      </c>
      <c r="D788" s="15"/>
      <c r="E788" s="51">
        <v>30</v>
      </c>
      <c r="F788" s="51" t="s">
        <v>89</v>
      </c>
      <c r="G788" s="50">
        <v>230</v>
      </c>
      <c r="H788" s="64">
        <f t="shared" si="36"/>
        <v>6900</v>
      </c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spans="1:21">
      <c r="A789" s="15">
        <v>757</v>
      </c>
      <c r="B789" s="15"/>
      <c r="C789" s="63" t="s">
        <v>183</v>
      </c>
      <c r="D789" s="15"/>
      <c r="E789" s="51">
        <v>8</v>
      </c>
      <c r="F789" s="51" t="s">
        <v>89</v>
      </c>
      <c r="G789" s="50">
        <v>70</v>
      </c>
      <c r="H789" s="64">
        <f t="shared" si="36"/>
        <v>560</v>
      </c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</row>
    <row r="790" spans="1:21">
      <c r="A790" s="15">
        <v>758</v>
      </c>
      <c r="B790" s="15"/>
      <c r="C790" s="63" t="s">
        <v>115</v>
      </c>
      <c r="D790" s="15"/>
      <c r="E790" s="51">
        <v>5</v>
      </c>
      <c r="F790" s="51" t="s">
        <v>149</v>
      </c>
      <c r="G790" s="50">
        <v>500</v>
      </c>
      <c r="H790" s="64">
        <f t="shared" si="36"/>
        <v>2500</v>
      </c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</row>
    <row r="791" spans="1:21" ht="31.5">
      <c r="A791" s="15">
        <v>759</v>
      </c>
      <c r="B791" s="58" t="s">
        <v>328</v>
      </c>
      <c r="C791" s="59" t="s">
        <v>258</v>
      </c>
      <c r="D791" s="58" t="s">
        <v>348</v>
      </c>
      <c r="E791" s="60"/>
      <c r="F791" s="60"/>
      <c r="G791" s="61"/>
      <c r="H791" s="62">
        <f>SUM(H792:H801)</f>
        <v>28580</v>
      </c>
      <c r="I791" s="58" t="s">
        <v>36</v>
      </c>
      <c r="J791" s="58"/>
      <c r="K791" s="58"/>
      <c r="L791" s="58"/>
      <c r="M791" s="58"/>
      <c r="N791" s="58"/>
      <c r="O791" s="58">
        <v>1</v>
      </c>
      <c r="P791" s="58"/>
      <c r="Q791" s="58"/>
      <c r="R791" s="58"/>
      <c r="S791" s="58"/>
      <c r="T791" s="58"/>
      <c r="U791" s="58"/>
    </row>
    <row r="792" spans="1:21">
      <c r="A792" s="15">
        <v>760</v>
      </c>
      <c r="B792" s="15"/>
      <c r="C792" s="63" t="s">
        <v>82</v>
      </c>
      <c r="D792" s="15"/>
      <c r="E792" s="51">
        <v>8</v>
      </c>
      <c r="F792" s="51" t="s">
        <v>83</v>
      </c>
      <c r="G792" s="50">
        <v>355</v>
      </c>
      <c r="H792" s="64">
        <f>+E792*G792</f>
        <v>2840</v>
      </c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</row>
    <row r="793" spans="1:21">
      <c r="A793" s="15">
        <v>761</v>
      </c>
      <c r="B793" s="15"/>
      <c r="C793" s="63" t="s">
        <v>184</v>
      </c>
      <c r="D793" s="15"/>
      <c r="E793" s="51">
        <v>7</v>
      </c>
      <c r="F793" s="51" t="s">
        <v>83</v>
      </c>
      <c r="G793" s="50">
        <v>400</v>
      </c>
      <c r="H793" s="64">
        <f t="shared" ref="H793:H801" si="37">+E793*G793</f>
        <v>2800</v>
      </c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</row>
    <row r="794" spans="1:21">
      <c r="A794" s="15">
        <v>762</v>
      </c>
      <c r="B794" s="15"/>
      <c r="C794" s="63" t="s">
        <v>156</v>
      </c>
      <c r="D794" s="15"/>
      <c r="E794" s="51">
        <v>9</v>
      </c>
      <c r="F794" s="51" t="s">
        <v>138</v>
      </c>
      <c r="G794" s="50">
        <v>200</v>
      </c>
      <c r="H794" s="64">
        <f t="shared" si="37"/>
        <v>1800</v>
      </c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</row>
    <row r="795" spans="1:21">
      <c r="A795" s="15">
        <v>763</v>
      </c>
      <c r="B795" s="15"/>
      <c r="C795" s="63" t="s">
        <v>259</v>
      </c>
      <c r="D795" s="15"/>
      <c r="E795" s="51">
        <v>8</v>
      </c>
      <c r="F795" s="51" t="s">
        <v>138</v>
      </c>
      <c r="G795" s="50">
        <v>180</v>
      </c>
      <c r="H795" s="64">
        <f t="shared" si="37"/>
        <v>1440</v>
      </c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</row>
    <row r="796" spans="1:21">
      <c r="A796" s="15">
        <v>764</v>
      </c>
      <c r="B796" s="15"/>
      <c r="C796" s="63" t="s">
        <v>314</v>
      </c>
      <c r="D796" s="15"/>
      <c r="E796" s="51">
        <v>16</v>
      </c>
      <c r="F796" s="51" t="s">
        <v>138</v>
      </c>
      <c r="G796" s="50">
        <v>350</v>
      </c>
      <c r="H796" s="64">
        <f t="shared" si="37"/>
        <v>5600</v>
      </c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</row>
    <row r="797" spans="1:21">
      <c r="A797" s="15">
        <v>765</v>
      </c>
      <c r="B797" s="15"/>
      <c r="C797" s="63" t="s">
        <v>132</v>
      </c>
      <c r="D797" s="15"/>
      <c r="E797" s="51">
        <v>9</v>
      </c>
      <c r="F797" s="51" t="s">
        <v>138</v>
      </c>
      <c r="G797" s="50">
        <v>400</v>
      </c>
      <c r="H797" s="64">
        <f t="shared" si="37"/>
        <v>3600</v>
      </c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</row>
    <row r="798" spans="1:21">
      <c r="A798" s="15">
        <v>766</v>
      </c>
      <c r="B798" s="15"/>
      <c r="C798" s="63" t="s">
        <v>131</v>
      </c>
      <c r="D798" s="15"/>
      <c r="E798" s="51">
        <v>11</v>
      </c>
      <c r="F798" s="51" t="s">
        <v>138</v>
      </c>
      <c r="G798" s="50">
        <v>480</v>
      </c>
      <c r="H798" s="64">
        <f t="shared" si="37"/>
        <v>5280</v>
      </c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</row>
    <row r="799" spans="1:21">
      <c r="A799" s="15">
        <v>767</v>
      </c>
      <c r="B799" s="15"/>
      <c r="C799" s="63" t="s">
        <v>261</v>
      </c>
      <c r="D799" s="15"/>
      <c r="E799" s="51">
        <v>11</v>
      </c>
      <c r="F799" s="51" t="s">
        <v>139</v>
      </c>
      <c r="G799" s="50">
        <v>80</v>
      </c>
      <c r="H799" s="64">
        <f t="shared" si="37"/>
        <v>880</v>
      </c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</row>
    <row r="800" spans="1:21">
      <c r="A800" s="15">
        <v>768</v>
      </c>
      <c r="B800" s="15"/>
      <c r="C800" s="63" t="s">
        <v>96</v>
      </c>
      <c r="D800" s="15"/>
      <c r="E800" s="51">
        <v>26</v>
      </c>
      <c r="F800" s="51" t="s">
        <v>89</v>
      </c>
      <c r="G800" s="50">
        <v>40</v>
      </c>
      <c r="H800" s="64">
        <f t="shared" si="37"/>
        <v>1040</v>
      </c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</row>
    <row r="801" spans="1:21">
      <c r="A801" s="15">
        <v>769</v>
      </c>
      <c r="B801" s="15"/>
      <c r="C801" s="63" t="s">
        <v>90</v>
      </c>
      <c r="D801" s="15"/>
      <c r="E801" s="51">
        <v>22</v>
      </c>
      <c r="F801" s="51" t="s">
        <v>89</v>
      </c>
      <c r="G801" s="50">
        <v>150</v>
      </c>
      <c r="H801" s="64">
        <f t="shared" si="37"/>
        <v>3300</v>
      </c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</row>
    <row r="802" spans="1:21" ht="31.5">
      <c r="A802" s="15">
        <v>770</v>
      </c>
      <c r="B802" s="58" t="s">
        <v>328</v>
      </c>
      <c r="C802" s="59" t="s">
        <v>364</v>
      </c>
      <c r="D802" s="58" t="s">
        <v>348</v>
      </c>
      <c r="E802" s="60"/>
      <c r="F802" s="60"/>
      <c r="G802" s="61"/>
      <c r="H802" s="62">
        <f>SUM(H803:H819)</f>
        <v>2173360</v>
      </c>
      <c r="I802" s="58" t="s">
        <v>36</v>
      </c>
      <c r="J802" s="58"/>
      <c r="K802" s="58">
        <v>1</v>
      </c>
      <c r="L802" s="58"/>
      <c r="M802" s="58"/>
      <c r="N802" s="58">
        <v>1</v>
      </c>
      <c r="O802" s="58"/>
      <c r="P802" s="58"/>
      <c r="Q802" s="58">
        <v>1</v>
      </c>
      <c r="R802" s="58"/>
      <c r="S802" s="58"/>
      <c r="T802" s="58">
        <v>1</v>
      </c>
      <c r="U802" s="58"/>
    </row>
    <row r="803" spans="1:21">
      <c r="A803" s="15">
        <v>771</v>
      </c>
      <c r="B803" s="15"/>
      <c r="C803" s="63" t="s">
        <v>183</v>
      </c>
      <c r="D803" s="15"/>
      <c r="E803" s="51">
        <v>960</v>
      </c>
      <c r="F803" s="51" t="s">
        <v>89</v>
      </c>
      <c r="G803" s="50">
        <v>70</v>
      </c>
      <c r="H803" s="64">
        <f>+E803*G803</f>
        <v>67200</v>
      </c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</row>
    <row r="804" spans="1:21">
      <c r="A804" s="15">
        <v>772</v>
      </c>
      <c r="B804" s="15"/>
      <c r="C804" s="63" t="s">
        <v>91</v>
      </c>
      <c r="D804" s="15"/>
      <c r="E804" s="51">
        <v>3648</v>
      </c>
      <c r="F804" s="51" t="s">
        <v>89</v>
      </c>
      <c r="G804" s="50">
        <v>10</v>
      </c>
      <c r="H804" s="64">
        <f t="shared" ref="H804:H819" si="38">+E804*G804</f>
        <v>36480</v>
      </c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</row>
    <row r="805" spans="1:21">
      <c r="A805" s="15">
        <v>773</v>
      </c>
      <c r="B805" s="15"/>
      <c r="C805" s="63" t="s">
        <v>142</v>
      </c>
      <c r="D805" s="15"/>
      <c r="E805" s="51">
        <v>1120</v>
      </c>
      <c r="F805" s="51" t="s">
        <v>143</v>
      </c>
      <c r="G805" s="50">
        <v>350</v>
      </c>
      <c r="H805" s="64">
        <f t="shared" si="38"/>
        <v>392000</v>
      </c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</row>
    <row r="806" spans="1:21">
      <c r="A806" s="15">
        <v>774</v>
      </c>
      <c r="B806" s="15"/>
      <c r="C806" s="63" t="s">
        <v>144</v>
      </c>
      <c r="D806" s="15"/>
      <c r="E806" s="51">
        <v>800</v>
      </c>
      <c r="F806" s="51" t="s">
        <v>143</v>
      </c>
      <c r="G806" s="50">
        <v>380</v>
      </c>
      <c r="H806" s="64">
        <f t="shared" si="38"/>
        <v>304000</v>
      </c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</row>
    <row r="807" spans="1:21">
      <c r="A807" s="15">
        <v>775</v>
      </c>
      <c r="B807" s="15"/>
      <c r="C807" s="63" t="s">
        <v>155</v>
      </c>
      <c r="D807" s="15"/>
      <c r="E807" s="51">
        <v>1280</v>
      </c>
      <c r="F807" s="51" t="s">
        <v>136</v>
      </c>
      <c r="G807" s="50">
        <v>215</v>
      </c>
      <c r="H807" s="64">
        <f t="shared" si="38"/>
        <v>275200</v>
      </c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</row>
    <row r="808" spans="1:21">
      <c r="A808" s="15">
        <v>776</v>
      </c>
      <c r="B808" s="15"/>
      <c r="C808" s="63" t="s">
        <v>85</v>
      </c>
      <c r="D808" s="15"/>
      <c r="E808" s="51">
        <v>1600</v>
      </c>
      <c r="F808" s="51" t="s">
        <v>136</v>
      </c>
      <c r="G808" s="50">
        <v>55</v>
      </c>
      <c r="H808" s="64">
        <f t="shared" si="38"/>
        <v>88000</v>
      </c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</row>
    <row r="809" spans="1:21">
      <c r="A809" s="15">
        <v>777</v>
      </c>
      <c r="B809" s="15"/>
      <c r="C809" s="63" t="s">
        <v>145</v>
      </c>
      <c r="D809" s="15"/>
      <c r="E809" s="51">
        <v>648</v>
      </c>
      <c r="F809" s="51" t="s">
        <v>89</v>
      </c>
      <c r="G809" s="50">
        <v>90</v>
      </c>
      <c r="H809" s="64">
        <f t="shared" si="38"/>
        <v>58320</v>
      </c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</row>
    <row r="810" spans="1:21">
      <c r="A810" s="15">
        <v>778</v>
      </c>
      <c r="B810" s="15"/>
      <c r="C810" s="63" t="s">
        <v>146</v>
      </c>
      <c r="D810" s="15"/>
      <c r="E810" s="51">
        <v>640</v>
      </c>
      <c r="F810" s="51" t="s">
        <v>89</v>
      </c>
      <c r="G810" s="50">
        <v>50</v>
      </c>
      <c r="H810" s="64">
        <f t="shared" si="38"/>
        <v>32000</v>
      </c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</row>
    <row r="811" spans="1:21">
      <c r="A811" s="15">
        <v>779</v>
      </c>
      <c r="B811" s="15"/>
      <c r="C811" s="63" t="s">
        <v>101</v>
      </c>
      <c r="D811" s="15"/>
      <c r="E811" s="51">
        <v>336</v>
      </c>
      <c r="F811" s="51" t="s">
        <v>89</v>
      </c>
      <c r="G811" s="50">
        <v>45</v>
      </c>
      <c r="H811" s="64">
        <f t="shared" si="38"/>
        <v>15120</v>
      </c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</row>
    <row r="812" spans="1:21">
      <c r="A812" s="15">
        <v>780</v>
      </c>
      <c r="B812" s="15"/>
      <c r="C812" s="63" t="s">
        <v>180</v>
      </c>
      <c r="D812" s="15"/>
      <c r="E812" s="51">
        <v>264</v>
      </c>
      <c r="F812" s="51" t="s">
        <v>89</v>
      </c>
      <c r="G812" s="50">
        <v>100</v>
      </c>
      <c r="H812" s="64">
        <f t="shared" si="38"/>
        <v>26400</v>
      </c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</row>
    <row r="813" spans="1:21">
      <c r="A813" s="15">
        <v>781</v>
      </c>
      <c r="B813" s="15"/>
      <c r="C813" s="63" t="s">
        <v>181</v>
      </c>
      <c r="D813" s="15"/>
      <c r="E813" s="51">
        <v>320</v>
      </c>
      <c r="F813" s="51" t="s">
        <v>89</v>
      </c>
      <c r="G813" s="50">
        <v>80</v>
      </c>
      <c r="H813" s="64">
        <f t="shared" si="38"/>
        <v>25600</v>
      </c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</row>
    <row r="814" spans="1:21">
      <c r="A814" s="15">
        <v>782</v>
      </c>
      <c r="B814" s="15"/>
      <c r="C814" s="63" t="s">
        <v>168</v>
      </c>
      <c r="D814" s="15"/>
      <c r="E814" s="51">
        <v>320</v>
      </c>
      <c r="F814" s="51" t="s">
        <v>89</v>
      </c>
      <c r="G814" s="50">
        <v>65</v>
      </c>
      <c r="H814" s="64">
        <f t="shared" si="38"/>
        <v>20800</v>
      </c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</row>
    <row r="815" spans="1:21">
      <c r="A815" s="15">
        <v>783</v>
      </c>
      <c r="B815" s="15"/>
      <c r="C815" s="63" t="s">
        <v>103</v>
      </c>
      <c r="D815" s="15"/>
      <c r="E815" s="51">
        <v>320</v>
      </c>
      <c r="F815" s="51" t="s">
        <v>89</v>
      </c>
      <c r="G815" s="50">
        <v>197</v>
      </c>
      <c r="H815" s="64">
        <f t="shared" si="38"/>
        <v>63040</v>
      </c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</row>
    <row r="816" spans="1:21">
      <c r="A816" s="15">
        <v>784</v>
      </c>
      <c r="B816" s="15"/>
      <c r="C816" s="63" t="s">
        <v>182</v>
      </c>
      <c r="D816" s="15"/>
      <c r="E816" s="51">
        <v>392</v>
      </c>
      <c r="F816" s="51" t="s">
        <v>89</v>
      </c>
      <c r="G816" s="50">
        <v>250</v>
      </c>
      <c r="H816" s="64">
        <f t="shared" si="38"/>
        <v>98000</v>
      </c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</row>
    <row r="817" spans="1:21">
      <c r="A817" s="15">
        <v>785</v>
      </c>
      <c r="B817" s="15"/>
      <c r="C817" s="63" t="s">
        <v>93</v>
      </c>
      <c r="D817" s="15"/>
      <c r="E817" s="51">
        <v>1000</v>
      </c>
      <c r="F817" s="51" t="s">
        <v>89</v>
      </c>
      <c r="G817" s="50">
        <v>300</v>
      </c>
      <c r="H817" s="64">
        <f t="shared" si="38"/>
        <v>300000</v>
      </c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</row>
    <row r="818" spans="1:21">
      <c r="A818" s="15">
        <v>786</v>
      </c>
      <c r="B818" s="15"/>
      <c r="C818" s="63" t="s">
        <v>127</v>
      </c>
      <c r="D818" s="15"/>
      <c r="E818" s="51">
        <v>640</v>
      </c>
      <c r="F818" s="51" t="s">
        <v>89</v>
      </c>
      <c r="G818" s="50">
        <v>80</v>
      </c>
      <c r="H818" s="64">
        <f t="shared" si="38"/>
        <v>51200</v>
      </c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</row>
    <row r="819" spans="1:21">
      <c r="A819" s="15">
        <v>787</v>
      </c>
      <c r="B819" s="15"/>
      <c r="C819" s="63" t="s">
        <v>115</v>
      </c>
      <c r="D819" s="15"/>
      <c r="E819" s="51">
        <v>640</v>
      </c>
      <c r="F819" s="51" t="s">
        <v>149</v>
      </c>
      <c r="G819" s="50">
        <v>500</v>
      </c>
      <c r="H819" s="64">
        <f t="shared" si="38"/>
        <v>320000</v>
      </c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</row>
    <row r="820" spans="1:21" ht="15.75">
      <c r="A820" s="15">
        <v>788</v>
      </c>
      <c r="B820" s="58" t="s">
        <v>328</v>
      </c>
      <c r="C820" s="59" t="s">
        <v>38</v>
      </c>
      <c r="D820" s="58" t="s">
        <v>348</v>
      </c>
      <c r="E820" s="60"/>
      <c r="F820" s="60"/>
      <c r="G820" s="61"/>
      <c r="H820" s="62">
        <f>SUM(H821:H835)</f>
        <v>326380</v>
      </c>
      <c r="I820" s="58" t="s">
        <v>36</v>
      </c>
      <c r="J820" s="58"/>
      <c r="K820" s="58"/>
      <c r="L820" s="58"/>
      <c r="M820" s="58"/>
      <c r="N820" s="58">
        <v>1</v>
      </c>
      <c r="O820" s="58"/>
      <c r="P820" s="58"/>
      <c r="Q820" s="58"/>
      <c r="R820" s="58"/>
      <c r="S820" s="58"/>
      <c r="T820" s="58"/>
      <c r="U820" s="58"/>
    </row>
    <row r="821" spans="1:21">
      <c r="A821" s="15">
        <v>789</v>
      </c>
      <c r="B821" s="15"/>
      <c r="C821" s="63" t="s">
        <v>174</v>
      </c>
      <c r="D821" s="15"/>
      <c r="E821" s="51">
        <v>450</v>
      </c>
      <c r="F821" s="51" t="s">
        <v>136</v>
      </c>
      <c r="G821" s="50">
        <v>70</v>
      </c>
      <c r="H821" s="64">
        <f>+E821*G821</f>
        <v>31500</v>
      </c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</row>
    <row r="822" spans="1:21">
      <c r="A822" s="15">
        <v>790</v>
      </c>
      <c r="B822" s="15"/>
      <c r="C822" s="63" t="s">
        <v>96</v>
      </c>
      <c r="D822" s="15"/>
      <c r="E822" s="51">
        <v>125</v>
      </c>
      <c r="F822" s="51" t="s">
        <v>89</v>
      </c>
      <c r="G822" s="50">
        <v>55</v>
      </c>
      <c r="H822" s="64">
        <f t="shared" ref="H822:H835" si="39">+E822*G822</f>
        <v>6875</v>
      </c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</row>
    <row r="823" spans="1:21">
      <c r="A823" s="15">
        <v>791</v>
      </c>
      <c r="B823" s="15"/>
      <c r="C823" s="63" t="s">
        <v>134</v>
      </c>
      <c r="D823" s="15"/>
      <c r="E823" s="51">
        <v>20</v>
      </c>
      <c r="F823" s="51" t="s">
        <v>89</v>
      </c>
      <c r="G823" s="50">
        <v>100</v>
      </c>
      <c r="H823" s="64">
        <f t="shared" si="39"/>
        <v>2000</v>
      </c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</row>
    <row r="824" spans="1:21">
      <c r="A824" s="15">
        <v>792</v>
      </c>
      <c r="B824" s="15"/>
      <c r="C824" s="63" t="s">
        <v>175</v>
      </c>
      <c r="D824" s="15"/>
      <c r="E824" s="51">
        <v>42</v>
      </c>
      <c r="F824" s="51" t="s">
        <v>89</v>
      </c>
      <c r="G824" s="50">
        <v>50</v>
      </c>
      <c r="H824" s="64">
        <f t="shared" si="39"/>
        <v>2100</v>
      </c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</row>
    <row r="825" spans="1:21">
      <c r="A825" s="15">
        <v>793</v>
      </c>
      <c r="B825" s="15"/>
      <c r="C825" s="63" t="s">
        <v>82</v>
      </c>
      <c r="D825" s="15"/>
      <c r="E825" s="51">
        <v>300</v>
      </c>
      <c r="F825" s="51" t="s">
        <v>143</v>
      </c>
      <c r="G825" s="50">
        <v>380</v>
      </c>
      <c r="H825" s="64">
        <f t="shared" si="39"/>
        <v>114000</v>
      </c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</row>
    <row r="826" spans="1:21">
      <c r="A826" s="15">
        <v>794</v>
      </c>
      <c r="B826" s="15"/>
      <c r="C826" s="63" t="s">
        <v>115</v>
      </c>
      <c r="D826" s="15"/>
      <c r="E826" s="51">
        <v>58</v>
      </c>
      <c r="F826" s="51" t="s">
        <v>350</v>
      </c>
      <c r="G826" s="50">
        <v>300</v>
      </c>
      <c r="H826" s="64">
        <f t="shared" si="39"/>
        <v>17400</v>
      </c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</row>
    <row r="827" spans="1:21">
      <c r="A827" s="15">
        <v>795</v>
      </c>
      <c r="B827" s="15"/>
      <c r="C827" s="63" t="s">
        <v>116</v>
      </c>
      <c r="D827" s="15"/>
      <c r="E827" s="51">
        <v>33</v>
      </c>
      <c r="F827" s="51" t="s">
        <v>139</v>
      </c>
      <c r="G827" s="50">
        <v>85</v>
      </c>
      <c r="H827" s="64">
        <f t="shared" si="39"/>
        <v>2805</v>
      </c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</row>
    <row r="828" spans="1:21">
      <c r="A828" s="15">
        <v>796</v>
      </c>
      <c r="B828" s="15"/>
      <c r="C828" s="63" t="s">
        <v>320</v>
      </c>
      <c r="D828" s="15"/>
      <c r="E828" s="51">
        <v>90</v>
      </c>
      <c r="F828" s="51" t="s">
        <v>139</v>
      </c>
      <c r="G828" s="50">
        <v>35</v>
      </c>
      <c r="H828" s="64">
        <f t="shared" si="39"/>
        <v>3150</v>
      </c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</row>
    <row r="829" spans="1:21">
      <c r="A829" s="15">
        <v>797</v>
      </c>
      <c r="B829" s="15"/>
      <c r="C829" s="63" t="s">
        <v>94</v>
      </c>
      <c r="D829" s="15"/>
      <c r="E829" s="51">
        <v>50</v>
      </c>
      <c r="F829" s="51" t="s">
        <v>139</v>
      </c>
      <c r="G829" s="50">
        <v>170</v>
      </c>
      <c r="H829" s="64">
        <f t="shared" si="39"/>
        <v>8500</v>
      </c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</row>
    <row r="830" spans="1:21">
      <c r="A830" s="15">
        <v>798</v>
      </c>
      <c r="B830" s="15"/>
      <c r="C830" s="63" t="s">
        <v>145</v>
      </c>
      <c r="D830" s="15"/>
      <c r="E830" s="51">
        <v>100</v>
      </c>
      <c r="F830" s="51" t="s">
        <v>89</v>
      </c>
      <c r="G830" s="50">
        <v>100</v>
      </c>
      <c r="H830" s="64">
        <f t="shared" si="39"/>
        <v>10000</v>
      </c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</row>
    <row r="831" spans="1:21">
      <c r="A831" s="15">
        <v>799</v>
      </c>
      <c r="B831" s="15"/>
      <c r="C831" s="63" t="s">
        <v>106</v>
      </c>
      <c r="D831" s="15"/>
      <c r="E831" s="51">
        <v>100</v>
      </c>
      <c r="F831" s="51" t="s">
        <v>89</v>
      </c>
      <c r="G831" s="50">
        <v>121</v>
      </c>
      <c r="H831" s="64">
        <f t="shared" si="39"/>
        <v>12100</v>
      </c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</row>
    <row r="832" spans="1:21">
      <c r="A832" s="15">
        <v>800</v>
      </c>
      <c r="B832" s="15"/>
      <c r="C832" s="63" t="s">
        <v>335</v>
      </c>
      <c r="D832" s="15"/>
      <c r="E832" s="51">
        <v>100</v>
      </c>
      <c r="F832" s="51" t="s">
        <v>89</v>
      </c>
      <c r="G832" s="50">
        <v>45</v>
      </c>
      <c r="H832" s="64">
        <f t="shared" si="39"/>
        <v>4500</v>
      </c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</row>
    <row r="833" spans="1:21">
      <c r="A833" s="15">
        <v>801</v>
      </c>
      <c r="B833" s="15"/>
      <c r="C833" s="63" t="s">
        <v>337</v>
      </c>
      <c r="D833" s="15"/>
      <c r="E833" s="51">
        <v>3</v>
      </c>
      <c r="F833" s="51" t="s">
        <v>89</v>
      </c>
      <c r="G833" s="50">
        <v>1550</v>
      </c>
      <c r="H833" s="64">
        <f t="shared" si="39"/>
        <v>4650</v>
      </c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</row>
    <row r="834" spans="1:21">
      <c r="A834" s="15">
        <v>802</v>
      </c>
      <c r="B834" s="15"/>
      <c r="C834" s="63" t="s">
        <v>155</v>
      </c>
      <c r="D834" s="15"/>
      <c r="E834" s="51">
        <v>250</v>
      </c>
      <c r="F834" s="51" t="s">
        <v>89</v>
      </c>
      <c r="G834" s="50">
        <v>150</v>
      </c>
      <c r="H834" s="64">
        <f t="shared" si="39"/>
        <v>37500</v>
      </c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</row>
    <row r="835" spans="1:21">
      <c r="A835" s="15">
        <v>803</v>
      </c>
      <c r="B835" s="15"/>
      <c r="C835" s="63" t="s">
        <v>184</v>
      </c>
      <c r="D835" s="15"/>
      <c r="E835" s="51">
        <v>154</v>
      </c>
      <c r="F835" s="51" t="s">
        <v>143</v>
      </c>
      <c r="G835" s="50">
        <v>450</v>
      </c>
      <c r="H835" s="64">
        <f t="shared" si="39"/>
        <v>69300</v>
      </c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</row>
    <row r="836" spans="1:21" ht="15.75">
      <c r="A836" s="15">
        <v>819</v>
      </c>
      <c r="B836" s="58" t="s">
        <v>328</v>
      </c>
      <c r="C836" s="59" t="s">
        <v>312</v>
      </c>
      <c r="D836" s="58" t="s">
        <v>348</v>
      </c>
      <c r="E836" s="60"/>
      <c r="F836" s="60"/>
      <c r="G836" s="61"/>
      <c r="H836" s="62">
        <f>SUM(H837:H850)</f>
        <v>22094</v>
      </c>
      <c r="I836" s="58" t="s">
        <v>36</v>
      </c>
      <c r="J836" s="58"/>
      <c r="K836" s="58"/>
      <c r="L836" s="58"/>
      <c r="M836" s="58"/>
      <c r="N836" s="58"/>
      <c r="O836" s="58">
        <v>1</v>
      </c>
      <c r="P836" s="58"/>
      <c r="Q836" s="58"/>
      <c r="R836" s="58"/>
      <c r="S836" s="58"/>
      <c r="T836" s="58"/>
      <c r="U836" s="58"/>
    </row>
    <row r="837" spans="1:21">
      <c r="A837" s="15">
        <v>820</v>
      </c>
      <c r="B837" s="15"/>
      <c r="C837" s="63" t="s">
        <v>91</v>
      </c>
      <c r="D837" s="15"/>
      <c r="E837" s="51">
        <v>10</v>
      </c>
      <c r="F837" s="51" t="s">
        <v>113</v>
      </c>
      <c r="G837" s="50">
        <v>10</v>
      </c>
      <c r="H837" s="64">
        <f>+E837*G837</f>
        <v>100</v>
      </c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</row>
    <row r="838" spans="1:21">
      <c r="A838" s="15">
        <v>821</v>
      </c>
      <c r="B838" s="15"/>
      <c r="C838" s="63" t="s">
        <v>142</v>
      </c>
      <c r="D838" s="15"/>
      <c r="E838" s="51">
        <v>12</v>
      </c>
      <c r="F838" s="51" t="s">
        <v>83</v>
      </c>
      <c r="G838" s="50">
        <v>350</v>
      </c>
      <c r="H838" s="64">
        <f t="shared" ref="H838:H850" si="40">+E838*G838</f>
        <v>4200</v>
      </c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</row>
    <row r="839" spans="1:21">
      <c r="A839" s="15">
        <v>822</v>
      </c>
      <c r="B839" s="15"/>
      <c r="C839" s="63" t="s">
        <v>144</v>
      </c>
      <c r="D839" s="15"/>
      <c r="E839" s="51">
        <v>12</v>
      </c>
      <c r="F839" s="51" t="s">
        <v>83</v>
      </c>
      <c r="G839" s="50">
        <v>380</v>
      </c>
      <c r="H839" s="64">
        <f t="shared" si="40"/>
        <v>4560</v>
      </c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</row>
    <row r="840" spans="1:21">
      <c r="A840" s="15">
        <v>823</v>
      </c>
      <c r="B840" s="15"/>
      <c r="C840" s="63" t="s">
        <v>155</v>
      </c>
      <c r="D840" s="15"/>
      <c r="E840" s="51">
        <v>7</v>
      </c>
      <c r="F840" s="51" t="s">
        <v>138</v>
      </c>
      <c r="G840" s="50">
        <v>215</v>
      </c>
      <c r="H840" s="64">
        <f t="shared" si="40"/>
        <v>1505</v>
      </c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</row>
    <row r="841" spans="1:21">
      <c r="A841" s="15">
        <v>824</v>
      </c>
      <c r="B841" s="15"/>
      <c r="C841" s="63" t="s">
        <v>85</v>
      </c>
      <c r="D841" s="15"/>
      <c r="E841" s="51">
        <v>6</v>
      </c>
      <c r="F841" s="51" t="s">
        <v>138</v>
      </c>
      <c r="G841" s="50">
        <v>55</v>
      </c>
      <c r="H841" s="64">
        <f t="shared" si="40"/>
        <v>330</v>
      </c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</row>
    <row r="842" spans="1:21">
      <c r="A842" s="15">
        <v>825</v>
      </c>
      <c r="B842" s="15"/>
      <c r="C842" s="63" t="s">
        <v>127</v>
      </c>
      <c r="D842" s="15"/>
      <c r="E842" s="51">
        <v>4</v>
      </c>
      <c r="F842" s="51" t="s">
        <v>113</v>
      </c>
      <c r="G842" s="50">
        <v>81</v>
      </c>
      <c r="H842" s="64">
        <f t="shared" si="40"/>
        <v>324</v>
      </c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</row>
    <row r="843" spans="1:21">
      <c r="A843" s="15">
        <v>826</v>
      </c>
      <c r="B843" s="15"/>
      <c r="C843" s="63" t="s">
        <v>145</v>
      </c>
      <c r="D843" s="15"/>
      <c r="E843" s="51">
        <v>4</v>
      </c>
      <c r="F843" s="51" t="s">
        <v>113</v>
      </c>
      <c r="G843" s="50">
        <v>90</v>
      </c>
      <c r="H843" s="64">
        <f t="shared" si="40"/>
        <v>360</v>
      </c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</row>
    <row r="844" spans="1:21">
      <c r="A844" s="15">
        <v>827</v>
      </c>
      <c r="B844" s="15"/>
      <c r="C844" s="63" t="s">
        <v>146</v>
      </c>
      <c r="D844" s="15"/>
      <c r="E844" s="51">
        <v>2</v>
      </c>
      <c r="F844" s="51" t="s">
        <v>113</v>
      </c>
      <c r="G844" s="50">
        <v>50</v>
      </c>
      <c r="H844" s="64">
        <f t="shared" si="40"/>
        <v>100</v>
      </c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</row>
    <row r="845" spans="1:21">
      <c r="A845" s="15">
        <v>828</v>
      </c>
      <c r="B845" s="15"/>
      <c r="C845" s="63" t="s">
        <v>101</v>
      </c>
      <c r="D845" s="15"/>
      <c r="E845" s="51">
        <v>9</v>
      </c>
      <c r="F845" s="51" t="s">
        <v>113</v>
      </c>
      <c r="G845" s="50">
        <v>45</v>
      </c>
      <c r="H845" s="64">
        <f t="shared" si="40"/>
        <v>405</v>
      </c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</row>
    <row r="846" spans="1:21">
      <c r="A846" s="15">
        <v>829</v>
      </c>
      <c r="B846" s="15"/>
      <c r="C846" s="63" t="s">
        <v>180</v>
      </c>
      <c r="D846" s="15"/>
      <c r="E846" s="51">
        <v>10</v>
      </c>
      <c r="F846" s="51" t="s">
        <v>113</v>
      </c>
      <c r="G846" s="50">
        <v>100</v>
      </c>
      <c r="H846" s="64">
        <f t="shared" si="40"/>
        <v>1000</v>
      </c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</row>
    <row r="847" spans="1:21">
      <c r="A847" s="15">
        <v>830</v>
      </c>
      <c r="B847" s="15"/>
      <c r="C847" s="63" t="s">
        <v>181</v>
      </c>
      <c r="D847" s="15"/>
      <c r="E847" s="51">
        <v>5</v>
      </c>
      <c r="F847" s="51" t="s">
        <v>113</v>
      </c>
      <c r="G847" s="50">
        <v>80</v>
      </c>
      <c r="H847" s="64">
        <f t="shared" si="40"/>
        <v>400</v>
      </c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</row>
    <row r="848" spans="1:21">
      <c r="A848" s="15">
        <v>831</v>
      </c>
      <c r="B848" s="15"/>
      <c r="C848" s="63" t="s">
        <v>93</v>
      </c>
      <c r="D848" s="15"/>
      <c r="E848" s="51">
        <v>25</v>
      </c>
      <c r="F848" s="51" t="s">
        <v>113</v>
      </c>
      <c r="G848" s="50">
        <v>230</v>
      </c>
      <c r="H848" s="64">
        <f t="shared" si="40"/>
        <v>5750</v>
      </c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</row>
    <row r="849" spans="1:21">
      <c r="A849" s="15">
        <v>832</v>
      </c>
      <c r="B849" s="15"/>
      <c r="C849" s="63" t="s">
        <v>183</v>
      </c>
      <c r="D849" s="15"/>
      <c r="E849" s="51">
        <v>8</v>
      </c>
      <c r="F849" s="51" t="s">
        <v>113</v>
      </c>
      <c r="G849" s="50">
        <v>70</v>
      </c>
      <c r="H849" s="64">
        <f t="shared" si="40"/>
        <v>560</v>
      </c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</row>
    <row r="850" spans="1:21">
      <c r="A850" s="15">
        <v>833</v>
      </c>
      <c r="B850" s="15"/>
      <c r="C850" s="63" t="s">
        <v>115</v>
      </c>
      <c r="D850" s="15"/>
      <c r="E850" s="51">
        <v>5</v>
      </c>
      <c r="F850" s="51" t="s">
        <v>149</v>
      </c>
      <c r="G850" s="50">
        <v>500</v>
      </c>
      <c r="H850" s="64">
        <f t="shared" si="40"/>
        <v>2500</v>
      </c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</row>
    <row r="851" spans="1:21" ht="15.75">
      <c r="A851" s="15">
        <v>843</v>
      </c>
      <c r="B851" s="58" t="s">
        <v>328</v>
      </c>
      <c r="C851" s="59" t="s">
        <v>42</v>
      </c>
      <c r="D851" s="58" t="s">
        <v>348</v>
      </c>
      <c r="E851" s="60"/>
      <c r="F851" s="60"/>
      <c r="G851" s="61"/>
      <c r="H851" s="62">
        <f>SUM(H852:H871)</f>
        <v>196400</v>
      </c>
      <c r="I851" s="58" t="s">
        <v>36</v>
      </c>
      <c r="J851" s="58"/>
      <c r="K851" s="58">
        <v>1</v>
      </c>
      <c r="L851" s="58"/>
      <c r="M851" s="58"/>
      <c r="N851" s="58">
        <v>1</v>
      </c>
      <c r="O851" s="58"/>
      <c r="P851" s="58"/>
      <c r="Q851" s="58">
        <v>1</v>
      </c>
      <c r="R851" s="58"/>
      <c r="S851" s="58">
        <v>1</v>
      </c>
      <c r="T851" s="58"/>
      <c r="U851" s="58"/>
    </row>
    <row r="852" spans="1:21">
      <c r="A852" s="15">
        <v>844</v>
      </c>
      <c r="B852" s="15"/>
      <c r="C852" s="63" t="s">
        <v>115</v>
      </c>
      <c r="D852" s="15"/>
      <c r="E852" s="51">
        <v>36</v>
      </c>
      <c r="F852" s="51" t="s">
        <v>350</v>
      </c>
      <c r="G852" s="50">
        <v>300</v>
      </c>
      <c r="H852" s="64">
        <f>+E852*G852</f>
        <v>10800</v>
      </c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</row>
    <row r="853" spans="1:21">
      <c r="A853" s="15">
        <v>845</v>
      </c>
      <c r="B853" s="15"/>
      <c r="C853" s="63" t="s">
        <v>116</v>
      </c>
      <c r="D853" s="15"/>
      <c r="E853" s="51">
        <v>100</v>
      </c>
      <c r="F853" s="51" t="s">
        <v>139</v>
      </c>
      <c r="G853" s="50">
        <v>85</v>
      </c>
      <c r="H853" s="64">
        <f t="shared" ref="H853:H871" si="41">+E853*G853</f>
        <v>8500</v>
      </c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</row>
    <row r="854" spans="1:21">
      <c r="A854" s="15">
        <v>846</v>
      </c>
      <c r="B854" s="15"/>
      <c r="C854" s="63" t="s">
        <v>127</v>
      </c>
      <c r="D854" s="15"/>
      <c r="E854" s="51">
        <v>36</v>
      </c>
      <c r="F854" s="51" t="s">
        <v>89</v>
      </c>
      <c r="G854" s="50">
        <v>80</v>
      </c>
      <c r="H854" s="64">
        <f t="shared" si="41"/>
        <v>2880</v>
      </c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</row>
    <row r="855" spans="1:21">
      <c r="A855" s="15">
        <v>847</v>
      </c>
      <c r="B855" s="15"/>
      <c r="C855" s="63" t="s">
        <v>145</v>
      </c>
      <c r="D855" s="15"/>
      <c r="E855" s="51">
        <v>40</v>
      </c>
      <c r="F855" s="51" t="s">
        <v>89</v>
      </c>
      <c r="G855" s="50">
        <v>90</v>
      </c>
      <c r="H855" s="64">
        <f t="shared" si="41"/>
        <v>3600</v>
      </c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</row>
    <row r="856" spans="1:21">
      <c r="A856" s="15">
        <v>848</v>
      </c>
      <c r="B856" s="15"/>
      <c r="C856" s="63" t="s">
        <v>146</v>
      </c>
      <c r="D856" s="15"/>
      <c r="E856" s="51">
        <v>24</v>
      </c>
      <c r="F856" s="51" t="s">
        <v>89</v>
      </c>
      <c r="G856" s="50">
        <v>50</v>
      </c>
      <c r="H856" s="64">
        <f t="shared" si="41"/>
        <v>1200</v>
      </c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</row>
    <row r="857" spans="1:21">
      <c r="A857" s="15">
        <v>849</v>
      </c>
      <c r="B857" s="15"/>
      <c r="C857" s="63" t="s">
        <v>101</v>
      </c>
      <c r="D857" s="15"/>
      <c r="E857" s="51">
        <v>80</v>
      </c>
      <c r="F857" s="51" t="s">
        <v>89</v>
      </c>
      <c r="G857" s="50">
        <v>45</v>
      </c>
      <c r="H857" s="64">
        <f t="shared" si="41"/>
        <v>3600</v>
      </c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</row>
    <row r="858" spans="1:21">
      <c r="A858" s="15">
        <v>850</v>
      </c>
      <c r="B858" s="15"/>
      <c r="C858" s="63" t="s">
        <v>180</v>
      </c>
      <c r="D858" s="15"/>
      <c r="E858" s="51">
        <v>40</v>
      </c>
      <c r="F858" s="51" t="s">
        <v>89</v>
      </c>
      <c r="G858" s="50">
        <v>100</v>
      </c>
      <c r="H858" s="64">
        <f t="shared" si="41"/>
        <v>4000</v>
      </c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</row>
    <row r="859" spans="1:21">
      <c r="A859" s="15">
        <v>851</v>
      </c>
      <c r="B859" s="15"/>
      <c r="C859" s="63" t="s">
        <v>181</v>
      </c>
      <c r="D859" s="15"/>
      <c r="E859" s="51">
        <v>24</v>
      </c>
      <c r="F859" s="51" t="s">
        <v>89</v>
      </c>
      <c r="G859" s="50">
        <v>80</v>
      </c>
      <c r="H859" s="64">
        <f t="shared" si="41"/>
        <v>1920</v>
      </c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</row>
    <row r="860" spans="1:21">
      <c r="A860" s="15">
        <v>852</v>
      </c>
      <c r="B860" s="15"/>
      <c r="C860" s="63" t="s">
        <v>168</v>
      </c>
      <c r="D860" s="15"/>
      <c r="E860" s="51">
        <v>32</v>
      </c>
      <c r="F860" s="51" t="s">
        <v>89</v>
      </c>
      <c r="G860" s="50">
        <v>65</v>
      </c>
      <c r="H860" s="64">
        <f t="shared" si="41"/>
        <v>2080</v>
      </c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</row>
    <row r="861" spans="1:21">
      <c r="A861" s="15">
        <v>853</v>
      </c>
      <c r="B861" s="15"/>
      <c r="C861" s="63" t="s">
        <v>103</v>
      </c>
      <c r="D861" s="15"/>
      <c r="E861" s="51">
        <v>40</v>
      </c>
      <c r="F861" s="51" t="s">
        <v>89</v>
      </c>
      <c r="G861" s="50">
        <v>197</v>
      </c>
      <c r="H861" s="64">
        <f t="shared" si="41"/>
        <v>7880</v>
      </c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</row>
    <row r="862" spans="1:21">
      <c r="A862" s="15">
        <v>854</v>
      </c>
      <c r="B862" s="15"/>
      <c r="C862" s="63" t="s">
        <v>182</v>
      </c>
      <c r="D862" s="15"/>
      <c r="E862" s="51">
        <v>48</v>
      </c>
      <c r="F862" s="51" t="s">
        <v>89</v>
      </c>
      <c r="G862" s="50">
        <v>250</v>
      </c>
      <c r="H862" s="64">
        <f t="shared" si="41"/>
        <v>12000</v>
      </c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</row>
    <row r="863" spans="1:21">
      <c r="A863" s="15">
        <v>855</v>
      </c>
      <c r="B863" s="15"/>
      <c r="C863" s="63" t="s">
        <v>93</v>
      </c>
      <c r="D863" s="15"/>
      <c r="E863" s="51">
        <v>120</v>
      </c>
      <c r="F863" s="51" t="s">
        <v>89</v>
      </c>
      <c r="G863" s="50">
        <v>230</v>
      </c>
      <c r="H863" s="64">
        <f t="shared" si="41"/>
        <v>27600</v>
      </c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</row>
    <row r="864" spans="1:21">
      <c r="A864" s="15">
        <v>856</v>
      </c>
      <c r="B864" s="15"/>
      <c r="C864" s="63" t="s">
        <v>183</v>
      </c>
      <c r="D864" s="15"/>
      <c r="E864" s="51">
        <v>200</v>
      </c>
      <c r="F864" s="51" t="s">
        <v>89</v>
      </c>
      <c r="G864" s="50">
        <v>70</v>
      </c>
      <c r="H864" s="64">
        <f t="shared" si="41"/>
        <v>14000</v>
      </c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</row>
    <row r="865" spans="1:21">
      <c r="A865" s="15">
        <v>857</v>
      </c>
      <c r="B865" s="15"/>
      <c r="C865" s="63" t="s">
        <v>174</v>
      </c>
      <c r="D865" s="15"/>
      <c r="E865" s="51">
        <v>200</v>
      </c>
      <c r="F865" s="51" t="s">
        <v>136</v>
      </c>
      <c r="G865" s="50">
        <v>70</v>
      </c>
      <c r="H865" s="64">
        <f t="shared" si="41"/>
        <v>14000</v>
      </c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</row>
    <row r="866" spans="1:21">
      <c r="A866" s="15">
        <v>858</v>
      </c>
      <c r="B866" s="15"/>
      <c r="C866" s="63" t="s">
        <v>96</v>
      </c>
      <c r="D866" s="15"/>
      <c r="E866" s="51">
        <v>200</v>
      </c>
      <c r="F866" s="51" t="s">
        <v>89</v>
      </c>
      <c r="G866" s="50">
        <v>55</v>
      </c>
      <c r="H866" s="64">
        <f t="shared" si="41"/>
        <v>11000</v>
      </c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</row>
    <row r="867" spans="1:21">
      <c r="A867" s="15">
        <v>859</v>
      </c>
      <c r="B867" s="15"/>
      <c r="C867" s="63" t="s">
        <v>134</v>
      </c>
      <c r="D867" s="15"/>
      <c r="E867" s="51">
        <v>120</v>
      </c>
      <c r="F867" s="51" t="s">
        <v>89</v>
      </c>
      <c r="G867" s="50">
        <v>99</v>
      </c>
      <c r="H867" s="64">
        <f t="shared" si="41"/>
        <v>11880</v>
      </c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</row>
    <row r="868" spans="1:21">
      <c r="A868" s="15">
        <v>860</v>
      </c>
      <c r="B868" s="15"/>
      <c r="C868" s="63" t="s">
        <v>91</v>
      </c>
      <c r="D868" s="15"/>
      <c r="E868" s="51">
        <v>180</v>
      </c>
      <c r="F868" s="51" t="s">
        <v>89</v>
      </c>
      <c r="G868" s="50">
        <v>25</v>
      </c>
      <c r="H868" s="64">
        <f t="shared" si="41"/>
        <v>4500</v>
      </c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</row>
    <row r="869" spans="1:21">
      <c r="A869" s="15">
        <v>861</v>
      </c>
      <c r="B869" s="15"/>
      <c r="C869" s="63" t="s">
        <v>133</v>
      </c>
      <c r="D869" s="15"/>
      <c r="E869" s="51">
        <v>400</v>
      </c>
      <c r="F869" s="51" t="s">
        <v>89</v>
      </c>
      <c r="G869" s="50">
        <v>80</v>
      </c>
      <c r="H869" s="64">
        <f t="shared" si="41"/>
        <v>32000</v>
      </c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</row>
    <row r="870" spans="1:21">
      <c r="A870" s="15">
        <v>862</v>
      </c>
      <c r="B870" s="15"/>
      <c r="C870" s="63" t="s">
        <v>184</v>
      </c>
      <c r="D870" s="15"/>
      <c r="E870" s="51">
        <v>24</v>
      </c>
      <c r="F870" s="51" t="s">
        <v>143</v>
      </c>
      <c r="G870" s="50">
        <v>450</v>
      </c>
      <c r="H870" s="64">
        <f t="shared" si="41"/>
        <v>10800</v>
      </c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</row>
    <row r="871" spans="1:21">
      <c r="A871" s="15">
        <v>863</v>
      </c>
      <c r="B871" s="15"/>
      <c r="C871" s="63" t="s">
        <v>82</v>
      </c>
      <c r="D871" s="15"/>
      <c r="E871" s="51">
        <v>32</v>
      </c>
      <c r="F871" s="51" t="s">
        <v>143</v>
      </c>
      <c r="G871" s="50">
        <v>380</v>
      </c>
      <c r="H871" s="64">
        <f t="shared" si="41"/>
        <v>12160</v>
      </c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</row>
    <row r="872" spans="1:21" ht="15.75">
      <c r="A872" s="15">
        <v>864</v>
      </c>
      <c r="B872" s="58" t="s">
        <v>328</v>
      </c>
      <c r="C872" s="59" t="s">
        <v>325</v>
      </c>
      <c r="D872" s="58" t="s">
        <v>348</v>
      </c>
      <c r="E872" s="60"/>
      <c r="F872" s="60"/>
      <c r="G872" s="61"/>
      <c r="H872" s="62">
        <f>SUM(H873:H887)</f>
        <v>104100</v>
      </c>
      <c r="I872" s="58" t="s">
        <v>36</v>
      </c>
      <c r="J872" s="58"/>
      <c r="K872" s="58"/>
      <c r="L872" s="58"/>
      <c r="M872" s="58">
        <v>1</v>
      </c>
      <c r="N872" s="58"/>
      <c r="O872" s="58"/>
      <c r="P872" s="58"/>
      <c r="Q872" s="58"/>
      <c r="R872" s="58"/>
      <c r="S872" s="58"/>
      <c r="T872" s="58"/>
      <c r="U872" s="58"/>
    </row>
    <row r="873" spans="1:21">
      <c r="A873" s="15">
        <v>865</v>
      </c>
      <c r="B873" s="15"/>
      <c r="C873" s="63" t="s">
        <v>82</v>
      </c>
      <c r="D873" s="15"/>
      <c r="E873" s="51">
        <v>18</v>
      </c>
      <c r="F873" s="51" t="s">
        <v>143</v>
      </c>
      <c r="G873" s="50">
        <v>380</v>
      </c>
      <c r="H873" s="64">
        <f>+E873*G873</f>
        <v>6840</v>
      </c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</row>
    <row r="874" spans="1:21">
      <c r="A874" s="15">
        <v>866</v>
      </c>
      <c r="B874" s="15"/>
      <c r="C874" s="63" t="s">
        <v>115</v>
      </c>
      <c r="D874" s="15"/>
      <c r="E874" s="51">
        <v>15</v>
      </c>
      <c r="F874" s="51" t="s">
        <v>350</v>
      </c>
      <c r="G874" s="50">
        <v>300</v>
      </c>
      <c r="H874" s="64">
        <f t="shared" ref="H874:H887" si="42">+E874*G874</f>
        <v>4500</v>
      </c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</row>
    <row r="875" spans="1:21">
      <c r="A875" s="15">
        <v>867</v>
      </c>
      <c r="B875" s="15"/>
      <c r="C875" s="63" t="s">
        <v>116</v>
      </c>
      <c r="D875" s="15"/>
      <c r="E875" s="51">
        <v>18</v>
      </c>
      <c r="F875" s="51" t="s">
        <v>139</v>
      </c>
      <c r="G875" s="50">
        <v>85</v>
      </c>
      <c r="H875" s="64">
        <f t="shared" si="42"/>
        <v>1530</v>
      </c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</row>
    <row r="876" spans="1:21">
      <c r="A876" s="15">
        <v>868</v>
      </c>
      <c r="B876" s="15"/>
      <c r="C876" s="63" t="s">
        <v>320</v>
      </c>
      <c r="D876" s="15"/>
      <c r="E876" s="51">
        <v>150</v>
      </c>
      <c r="F876" s="51" t="s">
        <v>139</v>
      </c>
      <c r="G876" s="50">
        <v>35</v>
      </c>
      <c r="H876" s="64">
        <f t="shared" si="42"/>
        <v>5250</v>
      </c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</row>
    <row r="877" spans="1:21">
      <c r="A877" s="15">
        <v>869</v>
      </c>
      <c r="B877" s="15"/>
      <c r="C877" s="63" t="s">
        <v>94</v>
      </c>
      <c r="D877" s="15"/>
      <c r="E877" s="51">
        <v>12</v>
      </c>
      <c r="F877" s="51" t="s">
        <v>139</v>
      </c>
      <c r="G877" s="50">
        <v>170</v>
      </c>
      <c r="H877" s="64">
        <f t="shared" si="42"/>
        <v>2040</v>
      </c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</row>
    <row r="878" spans="1:21">
      <c r="A878" s="15">
        <v>870</v>
      </c>
      <c r="B878" s="15"/>
      <c r="C878" s="63" t="s">
        <v>145</v>
      </c>
      <c r="D878" s="15"/>
      <c r="E878" s="51">
        <v>9</v>
      </c>
      <c r="F878" s="51" t="s">
        <v>89</v>
      </c>
      <c r="G878" s="50">
        <v>100</v>
      </c>
      <c r="H878" s="64">
        <f t="shared" si="42"/>
        <v>900</v>
      </c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</row>
    <row r="879" spans="1:21">
      <c r="A879" s="15">
        <v>871</v>
      </c>
      <c r="B879" s="15"/>
      <c r="C879" s="63" t="s">
        <v>106</v>
      </c>
      <c r="D879" s="15"/>
      <c r="E879" s="51">
        <v>12</v>
      </c>
      <c r="F879" s="51" t="s">
        <v>89</v>
      </c>
      <c r="G879" s="50">
        <v>120</v>
      </c>
      <c r="H879" s="64">
        <f t="shared" si="42"/>
        <v>1440</v>
      </c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</row>
    <row r="880" spans="1:21">
      <c r="A880" s="15">
        <v>872</v>
      </c>
      <c r="B880" s="15"/>
      <c r="C880" s="63" t="s">
        <v>184</v>
      </c>
      <c r="D880" s="15"/>
      <c r="E880" s="51">
        <v>24</v>
      </c>
      <c r="F880" s="51" t="s">
        <v>143</v>
      </c>
      <c r="G880" s="50">
        <v>450</v>
      </c>
      <c r="H880" s="64">
        <f t="shared" si="42"/>
        <v>10800</v>
      </c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</row>
    <row r="881" spans="1:21">
      <c r="A881" s="15">
        <v>873</v>
      </c>
      <c r="B881" s="15"/>
      <c r="C881" s="63" t="s">
        <v>174</v>
      </c>
      <c r="D881" s="15"/>
      <c r="E881" s="51">
        <v>30</v>
      </c>
      <c r="F881" s="51" t="s">
        <v>136</v>
      </c>
      <c r="G881" s="50">
        <v>70</v>
      </c>
      <c r="H881" s="64">
        <f t="shared" si="42"/>
        <v>2100</v>
      </c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</row>
    <row r="882" spans="1:21">
      <c r="A882" s="15">
        <v>874</v>
      </c>
      <c r="B882" s="15"/>
      <c r="C882" s="63" t="s">
        <v>96</v>
      </c>
      <c r="D882" s="15"/>
      <c r="E882" s="51">
        <v>90</v>
      </c>
      <c r="F882" s="51" t="s">
        <v>89</v>
      </c>
      <c r="G882" s="50">
        <v>55</v>
      </c>
      <c r="H882" s="64">
        <f t="shared" si="42"/>
        <v>4950</v>
      </c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</row>
    <row r="883" spans="1:21">
      <c r="A883" s="15">
        <v>875</v>
      </c>
      <c r="B883" s="15"/>
      <c r="C883" s="63" t="s">
        <v>134</v>
      </c>
      <c r="D883" s="15"/>
      <c r="E883" s="51">
        <v>48</v>
      </c>
      <c r="F883" s="51" t="s">
        <v>89</v>
      </c>
      <c r="G883" s="50">
        <v>100</v>
      </c>
      <c r="H883" s="64">
        <f t="shared" si="42"/>
        <v>4800</v>
      </c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</row>
    <row r="884" spans="1:21">
      <c r="A884" s="15">
        <v>876</v>
      </c>
      <c r="B884" s="15"/>
      <c r="C884" s="63" t="s">
        <v>114</v>
      </c>
      <c r="D884" s="15"/>
      <c r="E884" s="51">
        <v>60</v>
      </c>
      <c r="F884" s="51" t="s">
        <v>139</v>
      </c>
      <c r="G884" s="50">
        <v>75</v>
      </c>
      <c r="H884" s="64">
        <f t="shared" si="42"/>
        <v>4500</v>
      </c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</row>
    <row r="885" spans="1:21">
      <c r="A885" s="15">
        <v>877</v>
      </c>
      <c r="B885" s="15"/>
      <c r="C885" s="63" t="s">
        <v>302</v>
      </c>
      <c r="D885" s="15"/>
      <c r="E885" s="51">
        <v>60</v>
      </c>
      <c r="F885" s="51" t="s">
        <v>136</v>
      </c>
      <c r="G885" s="50">
        <v>70</v>
      </c>
      <c r="H885" s="64">
        <f t="shared" si="42"/>
        <v>4200</v>
      </c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</row>
    <row r="886" spans="1:21">
      <c r="A886" s="15">
        <v>878</v>
      </c>
      <c r="B886" s="15"/>
      <c r="C886" s="63" t="s">
        <v>175</v>
      </c>
      <c r="D886" s="15"/>
      <c r="E886" s="51">
        <v>45</v>
      </c>
      <c r="F886" s="51" t="s">
        <v>89</v>
      </c>
      <c r="G886" s="50">
        <v>50</v>
      </c>
      <c r="H886" s="64">
        <f t="shared" si="42"/>
        <v>2250</v>
      </c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</row>
    <row r="887" spans="1:21">
      <c r="A887" s="15">
        <v>879</v>
      </c>
      <c r="B887" s="15"/>
      <c r="C887" s="63" t="s">
        <v>133</v>
      </c>
      <c r="D887" s="15"/>
      <c r="E887" s="51">
        <v>600</v>
      </c>
      <c r="F887" s="51" t="s">
        <v>89</v>
      </c>
      <c r="G887" s="50">
        <v>80</v>
      </c>
      <c r="H887" s="64">
        <f t="shared" si="42"/>
        <v>48000</v>
      </c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</row>
    <row r="888" spans="1:21" ht="47.25">
      <c r="A888" s="15">
        <v>940</v>
      </c>
      <c r="B888" s="58" t="s">
        <v>328</v>
      </c>
      <c r="C888" s="59" t="s">
        <v>303</v>
      </c>
      <c r="D888" s="58" t="s">
        <v>348</v>
      </c>
      <c r="E888" s="60"/>
      <c r="F888" s="60"/>
      <c r="G888" s="61"/>
      <c r="H888" s="62">
        <f>SUM(H889:H903)</f>
        <v>71160</v>
      </c>
      <c r="I888" s="58" t="s">
        <v>36</v>
      </c>
      <c r="J888" s="58"/>
      <c r="K888" s="58"/>
      <c r="L888" s="58"/>
      <c r="M888" s="58">
        <v>1</v>
      </c>
      <c r="N888" s="58"/>
      <c r="O888" s="58"/>
      <c r="P888" s="58"/>
      <c r="Q888" s="58"/>
      <c r="R888" s="58"/>
      <c r="S888" s="58"/>
      <c r="T888" s="58"/>
      <c r="U888" s="58"/>
    </row>
    <row r="889" spans="1:21">
      <c r="A889" s="15">
        <v>941</v>
      </c>
      <c r="B889" s="15"/>
      <c r="C889" s="63" t="s">
        <v>82</v>
      </c>
      <c r="D889" s="15"/>
      <c r="E889" s="51">
        <v>24</v>
      </c>
      <c r="F889" s="51" t="s">
        <v>143</v>
      </c>
      <c r="G889" s="50">
        <v>300</v>
      </c>
      <c r="H889" s="64">
        <f>+E889*G889</f>
        <v>7200</v>
      </c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</row>
    <row r="890" spans="1:21">
      <c r="A890" s="15">
        <v>942</v>
      </c>
      <c r="B890" s="15"/>
      <c r="C890" s="63" t="s">
        <v>84</v>
      </c>
      <c r="D890" s="15"/>
      <c r="E890" s="51">
        <v>26</v>
      </c>
      <c r="F890" s="51" t="s">
        <v>143</v>
      </c>
      <c r="G890" s="50">
        <v>380</v>
      </c>
      <c r="H890" s="64">
        <f t="shared" ref="H890:H903" si="43">+E890*G890</f>
        <v>9880</v>
      </c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</row>
    <row r="891" spans="1:21">
      <c r="A891" s="15">
        <v>943</v>
      </c>
      <c r="B891" s="15"/>
      <c r="C891" s="63" t="s">
        <v>155</v>
      </c>
      <c r="D891" s="15"/>
      <c r="E891" s="51">
        <v>38</v>
      </c>
      <c r="F891" s="51" t="s">
        <v>136</v>
      </c>
      <c r="G891" s="50">
        <v>340</v>
      </c>
      <c r="H891" s="64">
        <f t="shared" si="43"/>
        <v>12920</v>
      </c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</row>
    <row r="892" spans="1:21">
      <c r="A892" s="15">
        <v>944</v>
      </c>
      <c r="B892" s="15"/>
      <c r="C892" s="63" t="s">
        <v>294</v>
      </c>
      <c r="D892" s="15"/>
      <c r="E892" s="51">
        <v>70</v>
      </c>
      <c r="F892" s="51" t="s">
        <v>136</v>
      </c>
      <c r="G892" s="50">
        <v>80</v>
      </c>
      <c r="H892" s="64">
        <f t="shared" si="43"/>
        <v>5600</v>
      </c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</row>
    <row r="893" spans="1:21">
      <c r="A893" s="15">
        <v>945</v>
      </c>
      <c r="B893" s="15"/>
      <c r="C893" s="63" t="s">
        <v>85</v>
      </c>
      <c r="D893" s="15"/>
      <c r="E893" s="51">
        <v>60</v>
      </c>
      <c r="F893" s="51" t="s">
        <v>136</v>
      </c>
      <c r="G893" s="50">
        <v>85</v>
      </c>
      <c r="H893" s="64">
        <f t="shared" si="43"/>
        <v>5100</v>
      </c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</row>
    <row r="894" spans="1:21">
      <c r="A894" s="15">
        <v>946</v>
      </c>
      <c r="B894" s="15"/>
      <c r="C894" s="63" t="s">
        <v>94</v>
      </c>
      <c r="D894" s="15"/>
      <c r="E894" s="51">
        <v>20</v>
      </c>
      <c r="F894" s="51" t="s">
        <v>139</v>
      </c>
      <c r="G894" s="50">
        <v>30</v>
      </c>
      <c r="H894" s="64">
        <f t="shared" si="43"/>
        <v>600</v>
      </c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</row>
    <row r="895" spans="1:21">
      <c r="A895" s="15">
        <v>947</v>
      </c>
      <c r="B895" s="15"/>
      <c r="C895" s="63" t="s">
        <v>182</v>
      </c>
      <c r="D895" s="15"/>
      <c r="E895" s="51">
        <v>20</v>
      </c>
      <c r="F895" s="51" t="s">
        <v>89</v>
      </c>
      <c r="G895" s="50">
        <v>250</v>
      </c>
      <c r="H895" s="64">
        <f t="shared" si="43"/>
        <v>5000</v>
      </c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</row>
    <row r="896" spans="1:21">
      <c r="A896" s="15">
        <v>948</v>
      </c>
      <c r="B896" s="15"/>
      <c r="C896" s="63" t="s">
        <v>307</v>
      </c>
      <c r="D896" s="15"/>
      <c r="E896" s="51">
        <v>16</v>
      </c>
      <c r="F896" s="51" t="s">
        <v>350</v>
      </c>
      <c r="G896" s="50">
        <v>350</v>
      </c>
      <c r="H896" s="64">
        <f t="shared" si="43"/>
        <v>5600</v>
      </c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</row>
    <row r="897" spans="1:21">
      <c r="A897" s="15">
        <v>949</v>
      </c>
      <c r="B897" s="15"/>
      <c r="C897" s="63" t="s">
        <v>308</v>
      </c>
      <c r="D897" s="15"/>
      <c r="E897" s="51">
        <v>40</v>
      </c>
      <c r="F897" s="51" t="s">
        <v>139</v>
      </c>
      <c r="G897" s="50">
        <v>80</v>
      </c>
      <c r="H897" s="64">
        <f t="shared" si="43"/>
        <v>3200</v>
      </c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</row>
    <row r="898" spans="1:21">
      <c r="A898" s="15">
        <v>950</v>
      </c>
      <c r="B898" s="15"/>
      <c r="C898" s="63" t="s">
        <v>190</v>
      </c>
      <c r="D898" s="15"/>
      <c r="E898" s="51">
        <v>80</v>
      </c>
      <c r="F898" s="51" t="s">
        <v>89</v>
      </c>
      <c r="G898" s="50">
        <v>25</v>
      </c>
      <c r="H898" s="64">
        <f t="shared" si="43"/>
        <v>2000</v>
      </c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</row>
    <row r="899" spans="1:21">
      <c r="A899" s="15">
        <v>951</v>
      </c>
      <c r="B899" s="15"/>
      <c r="C899" s="63" t="s">
        <v>306</v>
      </c>
      <c r="D899" s="15"/>
      <c r="E899" s="51">
        <v>16</v>
      </c>
      <c r="F899" s="51" t="s">
        <v>89</v>
      </c>
      <c r="G899" s="50">
        <v>150</v>
      </c>
      <c r="H899" s="64">
        <f t="shared" si="43"/>
        <v>2400</v>
      </c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</row>
    <row r="900" spans="1:21">
      <c r="A900" s="15">
        <v>952</v>
      </c>
      <c r="B900" s="15"/>
      <c r="C900" s="63" t="s">
        <v>309</v>
      </c>
      <c r="D900" s="15"/>
      <c r="E900" s="51">
        <v>12</v>
      </c>
      <c r="F900" s="51" t="s">
        <v>149</v>
      </c>
      <c r="G900" s="50">
        <v>480</v>
      </c>
      <c r="H900" s="64">
        <f t="shared" si="43"/>
        <v>5760</v>
      </c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</row>
    <row r="901" spans="1:21">
      <c r="A901" s="15">
        <v>953</v>
      </c>
      <c r="B901" s="15"/>
      <c r="C901" s="63" t="s">
        <v>116</v>
      </c>
      <c r="D901" s="15"/>
      <c r="E901" s="51">
        <v>6</v>
      </c>
      <c r="F901" s="51" t="s">
        <v>139</v>
      </c>
      <c r="G901" s="50">
        <v>100</v>
      </c>
      <c r="H901" s="64">
        <f t="shared" si="43"/>
        <v>600</v>
      </c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</row>
    <row r="902" spans="1:21">
      <c r="A902" s="15">
        <v>954</v>
      </c>
      <c r="B902" s="15"/>
      <c r="C902" s="63" t="s">
        <v>310</v>
      </c>
      <c r="D902" s="15"/>
      <c r="E902" s="51">
        <v>10</v>
      </c>
      <c r="F902" s="51" t="s">
        <v>89</v>
      </c>
      <c r="G902" s="50">
        <v>150</v>
      </c>
      <c r="H902" s="64">
        <f t="shared" si="43"/>
        <v>1500</v>
      </c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</row>
    <row r="903" spans="1:21">
      <c r="A903" s="15">
        <v>955</v>
      </c>
      <c r="B903" s="15"/>
      <c r="C903" s="63" t="s">
        <v>370</v>
      </c>
      <c r="D903" s="15"/>
      <c r="E903" s="51">
        <v>4</v>
      </c>
      <c r="F903" s="51" t="s">
        <v>89</v>
      </c>
      <c r="G903" s="50">
        <v>950</v>
      </c>
      <c r="H903" s="64">
        <f t="shared" si="43"/>
        <v>3800</v>
      </c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</row>
    <row r="904" spans="1:21" ht="31.5">
      <c r="A904" s="15">
        <v>956</v>
      </c>
      <c r="B904" s="58" t="s">
        <v>328</v>
      </c>
      <c r="C904" s="59" t="s">
        <v>37</v>
      </c>
      <c r="D904" s="58" t="s">
        <v>348</v>
      </c>
      <c r="E904" s="60"/>
      <c r="F904" s="60"/>
      <c r="G904" s="61"/>
      <c r="H904" s="62">
        <f>SUM(H905:H917)</f>
        <v>76000</v>
      </c>
      <c r="I904" s="58" t="s">
        <v>36</v>
      </c>
      <c r="J904" s="58"/>
      <c r="K904" s="58"/>
      <c r="L904" s="58"/>
      <c r="M904" s="58"/>
      <c r="N904" s="58">
        <v>1</v>
      </c>
      <c r="O904" s="58"/>
      <c r="P904" s="58"/>
      <c r="Q904" s="58"/>
      <c r="R904" s="58"/>
      <c r="S904" s="58"/>
      <c r="T904" s="58"/>
      <c r="U904" s="58"/>
    </row>
    <row r="905" spans="1:21">
      <c r="A905" s="15">
        <v>957</v>
      </c>
      <c r="B905" s="15"/>
      <c r="C905" s="63" t="s">
        <v>174</v>
      </c>
      <c r="D905" s="15"/>
      <c r="E905" s="51">
        <v>70</v>
      </c>
      <c r="F905" s="51" t="s">
        <v>136</v>
      </c>
      <c r="G905" s="50">
        <v>70</v>
      </c>
      <c r="H905" s="64">
        <f>+E905*G905</f>
        <v>4900</v>
      </c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</row>
    <row r="906" spans="1:21">
      <c r="A906" s="15">
        <v>958</v>
      </c>
      <c r="B906" s="15"/>
      <c r="C906" s="63" t="s">
        <v>96</v>
      </c>
      <c r="D906" s="15"/>
      <c r="E906" s="51">
        <v>98</v>
      </c>
      <c r="F906" s="51" t="s">
        <v>89</v>
      </c>
      <c r="G906" s="50">
        <v>55</v>
      </c>
      <c r="H906" s="64">
        <f t="shared" ref="H906:H917" si="44">+E906*G906</f>
        <v>5390</v>
      </c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</row>
    <row r="907" spans="1:21">
      <c r="A907" s="15">
        <v>959</v>
      </c>
      <c r="B907" s="15"/>
      <c r="C907" s="63" t="s">
        <v>134</v>
      </c>
      <c r="D907" s="15"/>
      <c r="E907" s="51">
        <v>38</v>
      </c>
      <c r="F907" s="51" t="s">
        <v>89</v>
      </c>
      <c r="G907" s="50">
        <v>100</v>
      </c>
      <c r="H907" s="64">
        <f t="shared" si="44"/>
        <v>3800</v>
      </c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</row>
    <row r="908" spans="1:21">
      <c r="A908" s="15">
        <v>960</v>
      </c>
      <c r="B908" s="15"/>
      <c r="C908" s="63" t="s">
        <v>175</v>
      </c>
      <c r="D908" s="15"/>
      <c r="E908" s="51">
        <v>12</v>
      </c>
      <c r="F908" s="51" t="s">
        <v>89</v>
      </c>
      <c r="G908" s="50">
        <v>50</v>
      </c>
      <c r="H908" s="64">
        <f t="shared" si="44"/>
        <v>600</v>
      </c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</row>
    <row r="909" spans="1:21">
      <c r="A909" s="15">
        <v>961</v>
      </c>
      <c r="B909" s="15"/>
      <c r="C909" s="63" t="s">
        <v>133</v>
      </c>
      <c r="D909" s="15"/>
      <c r="E909" s="51">
        <v>222</v>
      </c>
      <c r="F909" s="51" t="s">
        <v>89</v>
      </c>
      <c r="G909" s="50">
        <v>80</v>
      </c>
      <c r="H909" s="64">
        <f t="shared" si="44"/>
        <v>17760</v>
      </c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</row>
    <row r="910" spans="1:21">
      <c r="A910" s="15">
        <v>962</v>
      </c>
      <c r="B910" s="15"/>
      <c r="C910" s="63" t="s">
        <v>82</v>
      </c>
      <c r="D910" s="15"/>
      <c r="E910" s="51">
        <v>12</v>
      </c>
      <c r="F910" s="51" t="s">
        <v>143</v>
      </c>
      <c r="G910" s="50">
        <v>380</v>
      </c>
      <c r="H910" s="64">
        <f t="shared" si="44"/>
        <v>4560</v>
      </c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</row>
    <row r="911" spans="1:21">
      <c r="A911" s="15">
        <v>963</v>
      </c>
      <c r="B911" s="15"/>
      <c r="C911" s="63" t="s">
        <v>184</v>
      </c>
      <c r="D911" s="15"/>
      <c r="E911" s="51">
        <v>16</v>
      </c>
      <c r="F911" s="51" t="s">
        <v>143</v>
      </c>
      <c r="G911" s="50">
        <v>450</v>
      </c>
      <c r="H911" s="64">
        <f t="shared" si="44"/>
        <v>7200</v>
      </c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</row>
    <row r="912" spans="1:21">
      <c r="A912" s="15">
        <v>964</v>
      </c>
      <c r="B912" s="15"/>
      <c r="C912" s="63" t="s">
        <v>334</v>
      </c>
      <c r="D912" s="15"/>
      <c r="E912" s="51">
        <v>10</v>
      </c>
      <c r="F912" s="51" t="s">
        <v>136</v>
      </c>
      <c r="G912" s="50">
        <v>100</v>
      </c>
      <c r="H912" s="64">
        <f t="shared" si="44"/>
        <v>1000</v>
      </c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</row>
    <row r="913" spans="1:24">
      <c r="A913" s="15">
        <v>965</v>
      </c>
      <c r="B913" s="15"/>
      <c r="C913" s="63" t="s">
        <v>91</v>
      </c>
      <c r="D913" s="15"/>
      <c r="E913" s="51">
        <v>24</v>
      </c>
      <c r="F913" s="51" t="s">
        <v>89</v>
      </c>
      <c r="G913" s="50">
        <v>40</v>
      </c>
      <c r="H913" s="64">
        <f t="shared" si="44"/>
        <v>960</v>
      </c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</row>
    <row r="914" spans="1:24">
      <c r="A914" s="15">
        <v>966</v>
      </c>
      <c r="B914" s="15"/>
      <c r="C914" s="63" t="s">
        <v>187</v>
      </c>
      <c r="D914" s="15"/>
      <c r="E914" s="51">
        <v>12</v>
      </c>
      <c r="F914" s="51" t="s">
        <v>139</v>
      </c>
      <c r="G914" s="50">
        <v>40</v>
      </c>
      <c r="H914" s="64">
        <f t="shared" si="44"/>
        <v>480</v>
      </c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</row>
    <row r="915" spans="1:24">
      <c r="A915" s="15">
        <v>967</v>
      </c>
      <c r="B915" s="15"/>
      <c r="C915" s="63" t="s">
        <v>115</v>
      </c>
      <c r="D915" s="15"/>
      <c r="E915" s="51">
        <v>20</v>
      </c>
      <c r="F915" s="51" t="s">
        <v>350</v>
      </c>
      <c r="G915" s="50">
        <v>300</v>
      </c>
      <c r="H915" s="64">
        <f t="shared" si="44"/>
        <v>6000</v>
      </c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</row>
    <row r="916" spans="1:24">
      <c r="A916" s="15">
        <v>968</v>
      </c>
      <c r="B916" s="15"/>
      <c r="C916" s="63" t="s">
        <v>116</v>
      </c>
      <c r="D916" s="15"/>
      <c r="E916" s="51">
        <v>10</v>
      </c>
      <c r="F916" s="51" t="s">
        <v>139</v>
      </c>
      <c r="G916" s="50">
        <v>85</v>
      </c>
      <c r="H916" s="64">
        <f t="shared" si="44"/>
        <v>850</v>
      </c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</row>
    <row r="917" spans="1:24">
      <c r="A917" s="15">
        <v>969</v>
      </c>
      <c r="B917" s="15"/>
      <c r="C917" s="63" t="s">
        <v>88</v>
      </c>
      <c r="D917" s="15"/>
      <c r="E917" s="51">
        <v>90</v>
      </c>
      <c r="F917" s="51" t="s">
        <v>89</v>
      </c>
      <c r="G917" s="50">
        <v>250</v>
      </c>
      <c r="H917" s="64">
        <f t="shared" si="44"/>
        <v>22500</v>
      </c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</row>
    <row r="918" spans="1:24" ht="29.45" customHeight="1">
      <c r="A918" s="15">
        <v>987</v>
      </c>
      <c r="B918" s="58" t="s">
        <v>328</v>
      </c>
      <c r="C918" s="59" t="s">
        <v>369</v>
      </c>
      <c r="D918" s="58" t="s">
        <v>348</v>
      </c>
      <c r="E918" s="60"/>
      <c r="F918" s="60"/>
      <c r="G918" s="61"/>
      <c r="H918" s="62">
        <f>SUM(H919:H926)</f>
        <v>13400</v>
      </c>
      <c r="I918" s="58" t="s">
        <v>36</v>
      </c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>
        <v>1</v>
      </c>
      <c r="U918" s="58"/>
    </row>
    <row r="919" spans="1:24">
      <c r="A919" s="15">
        <v>988</v>
      </c>
      <c r="B919" s="15"/>
      <c r="C919" s="63" t="s">
        <v>126</v>
      </c>
      <c r="D919" s="15"/>
      <c r="E919" s="51">
        <v>3</v>
      </c>
      <c r="F919" s="51" t="s">
        <v>143</v>
      </c>
      <c r="G919" s="50">
        <v>380</v>
      </c>
      <c r="H919" s="64">
        <f>+E919*G919</f>
        <v>1140</v>
      </c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</row>
    <row r="920" spans="1:24">
      <c r="A920" s="15">
        <v>989</v>
      </c>
      <c r="B920" s="15"/>
      <c r="C920" s="63" t="s">
        <v>85</v>
      </c>
      <c r="D920" s="15"/>
      <c r="E920" s="51">
        <v>4</v>
      </c>
      <c r="F920" s="51" t="s">
        <v>136</v>
      </c>
      <c r="G920" s="50">
        <v>70</v>
      </c>
      <c r="H920" s="64">
        <f t="shared" ref="H920:H926" si="45">+E920*G920</f>
        <v>280</v>
      </c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</row>
    <row r="921" spans="1:24">
      <c r="A921" s="15">
        <v>990</v>
      </c>
      <c r="B921" s="15"/>
      <c r="C921" s="63" t="s">
        <v>115</v>
      </c>
      <c r="D921" s="15"/>
      <c r="E921" s="51">
        <v>15</v>
      </c>
      <c r="F921" s="51" t="s">
        <v>350</v>
      </c>
      <c r="G921" s="50">
        <v>300</v>
      </c>
      <c r="H921" s="64">
        <f t="shared" si="45"/>
        <v>4500</v>
      </c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</row>
    <row r="922" spans="1:24">
      <c r="A922" s="15">
        <v>991</v>
      </c>
      <c r="B922" s="15"/>
      <c r="C922" s="63" t="s">
        <v>116</v>
      </c>
      <c r="D922" s="15"/>
      <c r="E922" s="51">
        <v>50</v>
      </c>
      <c r="F922" s="51" t="s">
        <v>139</v>
      </c>
      <c r="G922" s="50">
        <v>85</v>
      </c>
      <c r="H922" s="64">
        <f t="shared" si="45"/>
        <v>4250</v>
      </c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</row>
    <row r="923" spans="1:24">
      <c r="A923" s="15">
        <v>992</v>
      </c>
      <c r="B923" s="15"/>
      <c r="C923" s="63" t="s">
        <v>170</v>
      </c>
      <c r="D923" s="15"/>
      <c r="E923" s="51">
        <v>4</v>
      </c>
      <c r="F923" s="51" t="s">
        <v>89</v>
      </c>
      <c r="G923" s="50">
        <v>150</v>
      </c>
      <c r="H923" s="64">
        <f t="shared" si="45"/>
        <v>600</v>
      </c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</row>
    <row r="924" spans="1:24">
      <c r="A924" s="15">
        <v>993</v>
      </c>
      <c r="B924" s="15"/>
      <c r="C924" s="63" t="s">
        <v>169</v>
      </c>
      <c r="D924" s="15"/>
      <c r="E924" s="51">
        <v>36</v>
      </c>
      <c r="F924" s="51" t="s">
        <v>89</v>
      </c>
      <c r="G924" s="50">
        <v>55</v>
      </c>
      <c r="H924" s="64">
        <f t="shared" si="45"/>
        <v>1980</v>
      </c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</row>
    <row r="925" spans="1:24">
      <c r="A925" s="15">
        <v>994</v>
      </c>
      <c r="B925" s="15"/>
      <c r="C925" s="63" t="s">
        <v>134</v>
      </c>
      <c r="D925" s="15"/>
      <c r="E925" s="51">
        <v>5</v>
      </c>
      <c r="F925" s="51" t="s">
        <v>89</v>
      </c>
      <c r="G925" s="50">
        <v>100</v>
      </c>
      <c r="H925" s="64">
        <f t="shared" si="45"/>
        <v>500</v>
      </c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</row>
    <row r="926" spans="1:24">
      <c r="A926" s="15">
        <v>995</v>
      </c>
      <c r="B926" s="15"/>
      <c r="C926" s="63" t="s">
        <v>166</v>
      </c>
      <c r="D926" s="15"/>
      <c r="E926" s="51">
        <v>3</v>
      </c>
      <c r="F926" s="51" t="s">
        <v>89</v>
      </c>
      <c r="G926" s="50">
        <v>50</v>
      </c>
      <c r="H926" s="64">
        <f t="shared" si="45"/>
        <v>150</v>
      </c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</row>
    <row r="927" spans="1:24" ht="31.5">
      <c r="A927" s="15">
        <v>996</v>
      </c>
      <c r="B927" s="58" t="s">
        <v>328</v>
      </c>
      <c r="C927" s="59" t="s">
        <v>327</v>
      </c>
      <c r="D927" s="58" t="s">
        <v>348</v>
      </c>
      <c r="E927" s="60"/>
      <c r="F927" s="60"/>
      <c r="G927" s="61"/>
      <c r="H927" s="62">
        <f>SUM(H928:H944)</f>
        <v>104800</v>
      </c>
      <c r="I927" s="58" t="s">
        <v>36</v>
      </c>
      <c r="J927" s="58"/>
      <c r="K927" s="58"/>
      <c r="L927" s="58">
        <v>1</v>
      </c>
      <c r="M927" s="58"/>
      <c r="N927" s="58"/>
      <c r="O927" s="58"/>
      <c r="P927" s="58"/>
      <c r="Q927" s="58"/>
      <c r="R927" s="58"/>
      <c r="S927" s="58"/>
      <c r="T927" s="58"/>
      <c r="U927" s="58"/>
      <c r="X927" s="8"/>
    </row>
    <row r="928" spans="1:24">
      <c r="A928" s="15">
        <v>997</v>
      </c>
      <c r="B928" s="15"/>
      <c r="C928" s="63" t="s">
        <v>126</v>
      </c>
      <c r="D928" s="15"/>
      <c r="E928" s="51">
        <v>22</v>
      </c>
      <c r="F928" s="51" t="s">
        <v>143</v>
      </c>
      <c r="G928" s="50">
        <v>380</v>
      </c>
      <c r="H928" s="64">
        <f>+E928*G928</f>
        <v>8360</v>
      </c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X928" s="8"/>
    </row>
    <row r="929" spans="1:24">
      <c r="A929" s="15">
        <v>998</v>
      </c>
      <c r="B929" s="15"/>
      <c r="C929" s="63" t="s">
        <v>85</v>
      </c>
      <c r="D929" s="15"/>
      <c r="E929" s="51">
        <v>19</v>
      </c>
      <c r="F929" s="51" t="s">
        <v>136</v>
      </c>
      <c r="G929" s="50">
        <v>70</v>
      </c>
      <c r="H929" s="64">
        <f t="shared" ref="H929:H944" si="46">+E929*G929</f>
        <v>1330</v>
      </c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</row>
    <row r="930" spans="1:24">
      <c r="A930" s="15">
        <v>999</v>
      </c>
      <c r="B930" s="15"/>
      <c r="C930" s="63" t="s">
        <v>115</v>
      </c>
      <c r="D930" s="15"/>
      <c r="E930" s="51">
        <v>14</v>
      </c>
      <c r="F930" s="51" t="s">
        <v>350</v>
      </c>
      <c r="G930" s="50">
        <v>300</v>
      </c>
      <c r="H930" s="64">
        <f t="shared" si="46"/>
        <v>4200</v>
      </c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X930" s="98"/>
    </row>
    <row r="931" spans="1:24">
      <c r="A931" s="15">
        <v>1000</v>
      </c>
      <c r="B931" s="15"/>
      <c r="C931" s="63" t="s">
        <v>116</v>
      </c>
      <c r="D931" s="15"/>
      <c r="E931" s="51">
        <v>42</v>
      </c>
      <c r="F931" s="51" t="s">
        <v>139</v>
      </c>
      <c r="G931" s="50">
        <v>85</v>
      </c>
      <c r="H931" s="64">
        <f t="shared" si="46"/>
        <v>3570</v>
      </c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</row>
    <row r="932" spans="1:24">
      <c r="A932" s="15">
        <v>1001</v>
      </c>
      <c r="B932" s="15"/>
      <c r="C932" s="63" t="s">
        <v>96</v>
      </c>
      <c r="D932" s="15"/>
      <c r="E932" s="51">
        <v>75</v>
      </c>
      <c r="F932" s="51" t="s">
        <v>89</v>
      </c>
      <c r="G932" s="50">
        <v>55</v>
      </c>
      <c r="H932" s="64">
        <f t="shared" si="46"/>
        <v>4125</v>
      </c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X932" s="98"/>
    </row>
    <row r="933" spans="1:24">
      <c r="A933" s="15">
        <v>1002</v>
      </c>
      <c r="B933" s="15"/>
      <c r="C933" s="63" t="s">
        <v>134</v>
      </c>
      <c r="D933" s="15"/>
      <c r="E933" s="51">
        <v>29</v>
      </c>
      <c r="F933" s="51" t="s">
        <v>89</v>
      </c>
      <c r="G933" s="50">
        <v>100</v>
      </c>
      <c r="H933" s="64">
        <f t="shared" si="46"/>
        <v>2900</v>
      </c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</row>
    <row r="934" spans="1:24">
      <c r="A934" s="15">
        <v>900</v>
      </c>
      <c r="B934" s="15"/>
      <c r="C934" s="63" t="s">
        <v>300</v>
      </c>
      <c r="D934" s="15"/>
      <c r="E934" s="51">
        <v>6</v>
      </c>
      <c r="F934" s="51" t="s">
        <v>89</v>
      </c>
      <c r="G934" s="50">
        <v>825</v>
      </c>
      <c r="H934" s="64">
        <f t="shared" si="46"/>
        <v>4950</v>
      </c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</row>
    <row r="935" spans="1:24">
      <c r="A935" s="15">
        <v>903</v>
      </c>
      <c r="B935" s="15"/>
      <c r="C935" s="63" t="s">
        <v>301</v>
      </c>
      <c r="D935" s="15"/>
      <c r="E935" s="51">
        <v>30</v>
      </c>
      <c r="F935" s="51" t="s">
        <v>89</v>
      </c>
      <c r="G935" s="50">
        <v>165</v>
      </c>
      <c r="H935" s="64">
        <f t="shared" si="46"/>
        <v>4950</v>
      </c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</row>
    <row r="936" spans="1:24">
      <c r="A936" s="15">
        <v>1004</v>
      </c>
      <c r="B936" s="15"/>
      <c r="C936" s="63" t="s">
        <v>133</v>
      </c>
      <c r="D936" s="15"/>
      <c r="E936" s="51">
        <v>200</v>
      </c>
      <c r="F936" s="51" t="s">
        <v>89</v>
      </c>
      <c r="G936" s="50">
        <v>80</v>
      </c>
      <c r="H936" s="64">
        <f t="shared" si="46"/>
        <v>16000</v>
      </c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</row>
    <row r="937" spans="1:24">
      <c r="A937" s="15">
        <v>1005</v>
      </c>
      <c r="B937" s="15"/>
      <c r="C937" s="63" t="s">
        <v>185</v>
      </c>
      <c r="D937" s="15"/>
      <c r="E937" s="51">
        <v>49</v>
      </c>
      <c r="F937" s="51" t="s">
        <v>89</v>
      </c>
      <c r="G937" s="50">
        <v>85</v>
      </c>
      <c r="H937" s="64">
        <f t="shared" si="46"/>
        <v>4165</v>
      </c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</row>
    <row r="938" spans="1:24">
      <c r="A938" s="15">
        <v>1006</v>
      </c>
      <c r="B938" s="15"/>
      <c r="C938" s="63" t="s">
        <v>168</v>
      </c>
      <c r="D938" s="15"/>
      <c r="E938" s="51">
        <v>6</v>
      </c>
      <c r="F938" s="51" t="s">
        <v>89</v>
      </c>
      <c r="G938" s="50">
        <v>100</v>
      </c>
      <c r="H938" s="64">
        <f t="shared" si="46"/>
        <v>600</v>
      </c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</row>
    <row r="939" spans="1:24">
      <c r="A939" s="15">
        <v>1007</v>
      </c>
      <c r="B939" s="15"/>
      <c r="C939" s="63" t="s">
        <v>184</v>
      </c>
      <c r="D939" s="15"/>
      <c r="E939" s="51">
        <v>20</v>
      </c>
      <c r="F939" s="51" t="s">
        <v>143</v>
      </c>
      <c r="G939" s="50">
        <v>450</v>
      </c>
      <c r="H939" s="64">
        <f t="shared" si="46"/>
        <v>9000</v>
      </c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</row>
    <row r="940" spans="1:24">
      <c r="A940" s="15">
        <v>1008</v>
      </c>
      <c r="B940" s="15"/>
      <c r="C940" s="63" t="s">
        <v>158</v>
      </c>
      <c r="D940" s="15"/>
      <c r="E940" s="51">
        <v>176</v>
      </c>
      <c r="F940" s="51" t="s">
        <v>89</v>
      </c>
      <c r="G940" s="50">
        <v>150</v>
      </c>
      <c r="H940" s="64">
        <f t="shared" si="46"/>
        <v>26400</v>
      </c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</row>
    <row r="941" spans="1:24">
      <c r="A941" s="15">
        <v>1009</v>
      </c>
      <c r="B941" s="15"/>
      <c r="C941" s="63" t="s">
        <v>160</v>
      </c>
      <c r="D941" s="15"/>
      <c r="E941" s="51">
        <v>28</v>
      </c>
      <c r="F941" s="51" t="s">
        <v>89</v>
      </c>
      <c r="G941" s="50">
        <v>250</v>
      </c>
      <c r="H941" s="64">
        <f t="shared" si="46"/>
        <v>7000</v>
      </c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</row>
    <row r="942" spans="1:24">
      <c r="A942" s="15">
        <v>1010</v>
      </c>
      <c r="B942" s="15"/>
      <c r="C942" s="63" t="s">
        <v>94</v>
      </c>
      <c r="D942" s="15"/>
      <c r="E942" s="51">
        <v>10</v>
      </c>
      <c r="F942" s="51" t="s">
        <v>139</v>
      </c>
      <c r="G942" s="50">
        <v>100</v>
      </c>
      <c r="H942" s="64">
        <f t="shared" si="46"/>
        <v>1000</v>
      </c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</row>
    <row r="943" spans="1:24">
      <c r="A943" s="15">
        <v>1011</v>
      </c>
      <c r="B943" s="15"/>
      <c r="C943" s="63" t="s">
        <v>320</v>
      </c>
      <c r="D943" s="15"/>
      <c r="E943" s="51">
        <v>50</v>
      </c>
      <c r="F943" s="51" t="s">
        <v>139</v>
      </c>
      <c r="G943" s="50">
        <v>35</v>
      </c>
      <c r="H943" s="64">
        <f t="shared" si="46"/>
        <v>1750</v>
      </c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</row>
    <row r="944" spans="1:24">
      <c r="A944" s="15">
        <v>1012</v>
      </c>
      <c r="B944" s="15"/>
      <c r="C944" s="63" t="s">
        <v>155</v>
      </c>
      <c r="D944" s="15"/>
      <c r="E944" s="51">
        <v>30</v>
      </c>
      <c r="F944" s="51" t="s">
        <v>136</v>
      </c>
      <c r="G944" s="50">
        <v>150</v>
      </c>
      <c r="H944" s="64">
        <f t="shared" si="46"/>
        <v>4500</v>
      </c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</row>
    <row r="945" spans="1:21" ht="31.5">
      <c r="A945" s="15">
        <v>1013</v>
      </c>
      <c r="B945" s="58" t="s">
        <v>328</v>
      </c>
      <c r="C945" s="59" t="s">
        <v>255</v>
      </c>
      <c r="D945" s="58" t="s">
        <v>348</v>
      </c>
      <c r="E945" s="60"/>
      <c r="F945" s="60"/>
      <c r="G945" s="61"/>
      <c r="H945" s="62">
        <f>SUM(H946:H952)</f>
        <v>7600</v>
      </c>
      <c r="I945" s="58" t="s">
        <v>36</v>
      </c>
      <c r="J945" s="58"/>
      <c r="K945" s="58"/>
      <c r="L945" s="58"/>
      <c r="M945" s="58"/>
      <c r="N945" s="58">
        <v>1</v>
      </c>
      <c r="O945" s="58"/>
      <c r="P945" s="58"/>
      <c r="Q945" s="58"/>
      <c r="R945" s="58"/>
      <c r="S945" s="58"/>
      <c r="T945" s="58"/>
      <c r="U945" s="58"/>
    </row>
    <row r="946" spans="1:21">
      <c r="A946" s="15">
        <v>1014</v>
      </c>
      <c r="B946" s="15"/>
      <c r="C946" s="63" t="s">
        <v>174</v>
      </c>
      <c r="D946" s="15"/>
      <c r="E946" s="51">
        <v>9</v>
      </c>
      <c r="F946" s="51" t="s">
        <v>136</v>
      </c>
      <c r="G946" s="50">
        <v>75</v>
      </c>
      <c r="H946" s="64">
        <f>+E946*G946</f>
        <v>675</v>
      </c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</row>
    <row r="947" spans="1:21">
      <c r="A947" s="15">
        <v>1015</v>
      </c>
      <c r="B947" s="15"/>
      <c r="C947" s="63" t="s">
        <v>82</v>
      </c>
      <c r="D947" s="15"/>
      <c r="E947" s="51">
        <v>3</v>
      </c>
      <c r="F947" s="51" t="s">
        <v>83</v>
      </c>
      <c r="G947" s="50">
        <v>380</v>
      </c>
      <c r="H947" s="64">
        <f t="shared" ref="H947:H952" si="47">+E947*G947</f>
        <v>1140</v>
      </c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</row>
    <row r="948" spans="1:21">
      <c r="A948" s="15">
        <v>1016</v>
      </c>
      <c r="B948" s="15"/>
      <c r="C948" s="63" t="s">
        <v>134</v>
      </c>
      <c r="D948" s="15"/>
      <c r="E948" s="51">
        <v>9</v>
      </c>
      <c r="F948" s="51" t="s">
        <v>89</v>
      </c>
      <c r="G948" s="50">
        <v>100</v>
      </c>
      <c r="H948" s="64">
        <f t="shared" si="47"/>
        <v>900</v>
      </c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</row>
    <row r="949" spans="1:21">
      <c r="A949" s="15">
        <v>1017</v>
      </c>
      <c r="B949" s="15"/>
      <c r="C949" s="63" t="s">
        <v>184</v>
      </c>
      <c r="D949" s="15"/>
      <c r="E949" s="51">
        <v>7</v>
      </c>
      <c r="F949" s="51" t="s">
        <v>83</v>
      </c>
      <c r="G949" s="50">
        <v>450</v>
      </c>
      <c r="H949" s="64">
        <f t="shared" si="47"/>
        <v>3150</v>
      </c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</row>
    <row r="950" spans="1:21">
      <c r="A950" s="15">
        <v>1018</v>
      </c>
      <c r="B950" s="15"/>
      <c r="C950" s="63" t="s">
        <v>115</v>
      </c>
      <c r="D950" s="15"/>
      <c r="E950" s="51">
        <v>4</v>
      </c>
      <c r="F950" s="51" t="s">
        <v>140</v>
      </c>
      <c r="G950" s="50">
        <v>300</v>
      </c>
      <c r="H950" s="64">
        <f t="shared" si="47"/>
        <v>1200</v>
      </c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</row>
    <row r="951" spans="1:21">
      <c r="A951" s="15">
        <v>1019</v>
      </c>
      <c r="B951" s="15"/>
      <c r="C951" s="63" t="s">
        <v>116</v>
      </c>
      <c r="D951" s="15"/>
      <c r="E951" s="51">
        <v>3</v>
      </c>
      <c r="F951" s="51" t="s">
        <v>139</v>
      </c>
      <c r="G951" s="50">
        <v>85</v>
      </c>
      <c r="H951" s="64">
        <f t="shared" si="47"/>
        <v>255</v>
      </c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</row>
    <row r="952" spans="1:21">
      <c r="A952" s="15">
        <v>1020</v>
      </c>
      <c r="B952" s="15"/>
      <c r="C952" s="63" t="s">
        <v>320</v>
      </c>
      <c r="D952" s="15"/>
      <c r="E952" s="51">
        <v>8</v>
      </c>
      <c r="F952" s="51" t="s">
        <v>89</v>
      </c>
      <c r="G952" s="50">
        <v>35</v>
      </c>
      <c r="H952" s="64">
        <f t="shared" si="47"/>
        <v>280</v>
      </c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</row>
    <row r="953" spans="1:21" ht="31.5">
      <c r="A953" s="15">
        <v>1036</v>
      </c>
      <c r="B953" s="58" t="s">
        <v>328</v>
      </c>
      <c r="C953" s="59" t="s">
        <v>315</v>
      </c>
      <c r="D953" s="58" t="s">
        <v>348</v>
      </c>
      <c r="E953" s="60"/>
      <c r="F953" s="60"/>
      <c r="G953" s="61"/>
      <c r="H953" s="62">
        <f>SUM(H954:H982)</f>
        <v>1560800</v>
      </c>
      <c r="I953" s="58" t="s">
        <v>36</v>
      </c>
      <c r="J953" s="58"/>
      <c r="K953" s="58">
        <v>1</v>
      </c>
      <c r="L953" s="58"/>
      <c r="M953" s="58">
        <v>1</v>
      </c>
      <c r="N953" s="58"/>
      <c r="O953" s="58"/>
      <c r="P953" s="58"/>
      <c r="Q953" s="58"/>
      <c r="R953" s="58">
        <v>1</v>
      </c>
      <c r="S953" s="58"/>
      <c r="T953" s="58">
        <v>1</v>
      </c>
      <c r="U953" s="58"/>
    </row>
    <row r="954" spans="1:21">
      <c r="A954" s="15">
        <v>1037</v>
      </c>
      <c r="B954" s="15"/>
      <c r="C954" s="63" t="s">
        <v>82</v>
      </c>
      <c r="D954" s="15"/>
      <c r="E954" s="51">
        <v>400</v>
      </c>
      <c r="F954" s="51" t="s">
        <v>143</v>
      </c>
      <c r="G954" s="50">
        <v>300</v>
      </c>
      <c r="H954" s="64">
        <f>+E954*G954</f>
        <v>120000</v>
      </c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</row>
    <row r="955" spans="1:21">
      <c r="A955" s="15">
        <v>1038</v>
      </c>
      <c r="B955" s="15"/>
      <c r="C955" s="63" t="s">
        <v>84</v>
      </c>
      <c r="D955" s="15"/>
      <c r="E955" s="51">
        <v>400</v>
      </c>
      <c r="F955" s="51" t="s">
        <v>143</v>
      </c>
      <c r="G955" s="50">
        <v>400</v>
      </c>
      <c r="H955" s="64">
        <f t="shared" ref="H955:H982" si="48">+E955*G955</f>
        <v>160000</v>
      </c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</row>
    <row r="956" spans="1:21">
      <c r="A956" s="15">
        <v>1039</v>
      </c>
      <c r="B956" s="15"/>
      <c r="C956" s="63" t="s">
        <v>85</v>
      </c>
      <c r="D956" s="15"/>
      <c r="E956" s="51">
        <v>356</v>
      </c>
      <c r="F956" s="51" t="s">
        <v>136</v>
      </c>
      <c r="G956" s="50">
        <v>85</v>
      </c>
      <c r="H956" s="64">
        <f t="shared" si="48"/>
        <v>30260</v>
      </c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</row>
    <row r="957" spans="1:21">
      <c r="A957" s="15">
        <v>1040</v>
      </c>
      <c r="B957" s="15"/>
      <c r="C957" s="63" t="s">
        <v>94</v>
      </c>
      <c r="D957" s="15"/>
      <c r="E957" s="51">
        <v>80</v>
      </c>
      <c r="F957" s="51" t="s">
        <v>139</v>
      </c>
      <c r="G957" s="50">
        <v>50</v>
      </c>
      <c r="H957" s="64">
        <f t="shared" si="48"/>
        <v>4000</v>
      </c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</row>
    <row r="958" spans="1:21">
      <c r="A958" s="15">
        <v>1041</v>
      </c>
      <c r="B958" s="15"/>
      <c r="C958" s="63" t="s">
        <v>306</v>
      </c>
      <c r="D958" s="15"/>
      <c r="E958" s="51">
        <v>40</v>
      </c>
      <c r="F958" s="51" t="s">
        <v>89</v>
      </c>
      <c r="G958" s="50">
        <v>265</v>
      </c>
      <c r="H958" s="64">
        <f t="shared" si="48"/>
        <v>10600</v>
      </c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</row>
    <row r="959" spans="1:21">
      <c r="A959" s="15">
        <v>1042</v>
      </c>
      <c r="B959" s="15"/>
      <c r="C959" s="63" t="s">
        <v>101</v>
      </c>
      <c r="D959" s="15"/>
      <c r="E959" s="51">
        <v>320</v>
      </c>
      <c r="F959" s="51" t="s">
        <v>89</v>
      </c>
      <c r="G959" s="50">
        <v>150</v>
      </c>
      <c r="H959" s="64">
        <f t="shared" si="48"/>
        <v>48000</v>
      </c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</row>
    <row r="960" spans="1:21">
      <c r="A960" s="15">
        <v>1043</v>
      </c>
      <c r="B960" s="15"/>
      <c r="C960" s="63" t="s">
        <v>102</v>
      </c>
      <c r="D960" s="15"/>
      <c r="E960" s="51">
        <v>240</v>
      </c>
      <c r="F960" s="51" t="s">
        <v>89</v>
      </c>
      <c r="G960" s="50">
        <v>150</v>
      </c>
      <c r="H960" s="64">
        <f t="shared" si="48"/>
        <v>36000</v>
      </c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</row>
    <row r="961" spans="1:21">
      <c r="A961" s="15">
        <v>1044</v>
      </c>
      <c r="B961" s="15"/>
      <c r="C961" s="63" t="s">
        <v>87</v>
      </c>
      <c r="D961" s="15"/>
      <c r="E961" s="51">
        <v>360</v>
      </c>
      <c r="F961" s="51" t="s">
        <v>136</v>
      </c>
      <c r="G961" s="50">
        <v>70</v>
      </c>
      <c r="H961" s="64">
        <f t="shared" si="48"/>
        <v>25200</v>
      </c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</row>
    <row r="962" spans="1:21">
      <c r="A962" s="15">
        <v>1045</v>
      </c>
      <c r="B962" s="15"/>
      <c r="C962" s="63" t="s">
        <v>307</v>
      </c>
      <c r="D962" s="15"/>
      <c r="E962" s="51">
        <v>120</v>
      </c>
      <c r="F962" s="51" t="s">
        <v>350</v>
      </c>
      <c r="G962" s="50">
        <v>300</v>
      </c>
      <c r="H962" s="64">
        <f t="shared" si="48"/>
        <v>36000</v>
      </c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</row>
    <row r="963" spans="1:21">
      <c r="A963" s="15">
        <v>1046</v>
      </c>
      <c r="B963" s="15"/>
      <c r="C963" s="63" t="s">
        <v>189</v>
      </c>
      <c r="D963" s="15"/>
      <c r="E963" s="51">
        <v>320</v>
      </c>
      <c r="F963" s="51" t="s">
        <v>89</v>
      </c>
      <c r="G963" s="50">
        <v>55</v>
      </c>
      <c r="H963" s="64">
        <f t="shared" si="48"/>
        <v>17600</v>
      </c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</row>
    <row r="964" spans="1:21">
      <c r="A964" s="15">
        <v>1047</v>
      </c>
      <c r="B964" s="15"/>
      <c r="C964" s="63" t="s">
        <v>316</v>
      </c>
      <c r="D964" s="15"/>
      <c r="E964" s="51">
        <v>320</v>
      </c>
      <c r="F964" s="51" t="s">
        <v>89</v>
      </c>
      <c r="G964" s="50">
        <v>50</v>
      </c>
      <c r="H964" s="64">
        <f t="shared" si="48"/>
        <v>16000</v>
      </c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</row>
    <row r="965" spans="1:21">
      <c r="A965" s="15">
        <v>1048</v>
      </c>
      <c r="B965" s="15"/>
      <c r="C965" s="63" t="s">
        <v>103</v>
      </c>
      <c r="D965" s="15"/>
      <c r="E965" s="51">
        <v>320</v>
      </c>
      <c r="F965" s="51" t="s">
        <v>89</v>
      </c>
      <c r="G965" s="50">
        <v>70</v>
      </c>
      <c r="H965" s="64">
        <f t="shared" si="48"/>
        <v>22400</v>
      </c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</row>
    <row r="966" spans="1:21">
      <c r="A966" s="15">
        <v>1049</v>
      </c>
      <c r="B966" s="15"/>
      <c r="C966" s="63" t="s">
        <v>308</v>
      </c>
      <c r="D966" s="15"/>
      <c r="E966" s="51">
        <v>280</v>
      </c>
      <c r="F966" s="51" t="s">
        <v>139</v>
      </c>
      <c r="G966" s="50">
        <v>80</v>
      </c>
      <c r="H966" s="64">
        <f t="shared" si="48"/>
        <v>22400</v>
      </c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</row>
    <row r="967" spans="1:21">
      <c r="A967" s="15">
        <v>1050</v>
      </c>
      <c r="B967" s="15"/>
      <c r="C967" s="63" t="s">
        <v>168</v>
      </c>
      <c r="D967" s="15"/>
      <c r="E967" s="51">
        <v>140</v>
      </c>
      <c r="F967" s="51" t="s">
        <v>89</v>
      </c>
      <c r="G967" s="50">
        <v>95</v>
      </c>
      <c r="H967" s="64">
        <f t="shared" si="48"/>
        <v>13300</v>
      </c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</row>
    <row r="968" spans="1:21">
      <c r="A968" s="15">
        <v>1051</v>
      </c>
      <c r="B968" s="15"/>
      <c r="C968" s="63" t="s">
        <v>317</v>
      </c>
      <c r="D968" s="15"/>
      <c r="E968" s="51">
        <v>80</v>
      </c>
      <c r="F968" s="51" t="s">
        <v>89</v>
      </c>
      <c r="G968" s="50">
        <v>230</v>
      </c>
      <c r="H968" s="64">
        <f t="shared" si="48"/>
        <v>18400</v>
      </c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</row>
    <row r="969" spans="1:21">
      <c r="A969" s="15">
        <v>1052</v>
      </c>
      <c r="B969" s="15"/>
      <c r="C969" s="63" t="s">
        <v>318</v>
      </c>
      <c r="D969" s="15"/>
      <c r="E969" s="51">
        <v>112</v>
      </c>
      <c r="F969" s="51" t="s">
        <v>89</v>
      </c>
      <c r="G969" s="50">
        <v>200</v>
      </c>
      <c r="H969" s="64">
        <f t="shared" si="48"/>
        <v>22400</v>
      </c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</row>
    <row r="970" spans="1:21">
      <c r="A970" s="15">
        <v>1053</v>
      </c>
      <c r="B970" s="15"/>
      <c r="C970" s="63" t="s">
        <v>319</v>
      </c>
      <c r="D970" s="15"/>
      <c r="E970" s="51">
        <v>120</v>
      </c>
      <c r="F970" s="51" t="s">
        <v>89</v>
      </c>
      <c r="G970" s="50">
        <v>180</v>
      </c>
      <c r="H970" s="64">
        <f t="shared" si="48"/>
        <v>21600</v>
      </c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</row>
    <row r="971" spans="1:21">
      <c r="A971" s="15">
        <v>1054</v>
      </c>
      <c r="B971" s="15"/>
      <c r="C971" s="63" t="s">
        <v>90</v>
      </c>
      <c r="D971" s="15"/>
      <c r="E971" s="51">
        <v>800</v>
      </c>
      <c r="F971" s="51" t="s">
        <v>89</v>
      </c>
      <c r="G971" s="50">
        <v>55</v>
      </c>
      <c r="H971" s="64">
        <f t="shared" si="48"/>
        <v>44000</v>
      </c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</row>
    <row r="972" spans="1:21">
      <c r="A972" s="15">
        <v>1055</v>
      </c>
      <c r="B972" s="15"/>
      <c r="C972" s="63" t="s">
        <v>188</v>
      </c>
      <c r="D972" s="15"/>
      <c r="E972" s="51">
        <v>384</v>
      </c>
      <c r="F972" s="51" t="s">
        <v>139</v>
      </c>
      <c r="G972" s="50">
        <v>500</v>
      </c>
      <c r="H972" s="64">
        <f t="shared" si="48"/>
        <v>192000</v>
      </c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</row>
    <row r="973" spans="1:21">
      <c r="A973" s="15">
        <v>1056</v>
      </c>
      <c r="B973" s="15"/>
      <c r="C973" s="63" t="s">
        <v>370</v>
      </c>
      <c r="D973" s="15"/>
      <c r="E973" s="51">
        <v>160</v>
      </c>
      <c r="F973" s="51" t="s">
        <v>89</v>
      </c>
      <c r="G973" s="50">
        <v>1100</v>
      </c>
      <c r="H973" s="64">
        <f t="shared" si="48"/>
        <v>176000</v>
      </c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</row>
    <row r="974" spans="1:21">
      <c r="A974" s="15">
        <v>1057</v>
      </c>
      <c r="B974" s="15"/>
      <c r="C974" s="63" t="s">
        <v>170</v>
      </c>
      <c r="D974" s="15"/>
      <c r="E974" s="51">
        <v>320</v>
      </c>
      <c r="F974" s="51" t="s">
        <v>136</v>
      </c>
      <c r="G974" s="50">
        <v>250</v>
      </c>
      <c r="H974" s="64">
        <f t="shared" si="48"/>
        <v>80000</v>
      </c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</row>
    <row r="975" spans="1:21">
      <c r="A975" s="15">
        <v>1058</v>
      </c>
      <c r="B975" s="15"/>
      <c r="C975" s="63" t="s">
        <v>171</v>
      </c>
      <c r="D975" s="15"/>
      <c r="E975" s="51">
        <v>320</v>
      </c>
      <c r="F975" s="51" t="s">
        <v>136</v>
      </c>
      <c r="G975" s="50">
        <v>250</v>
      </c>
      <c r="H975" s="64">
        <f t="shared" si="48"/>
        <v>80000</v>
      </c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</row>
    <row r="976" spans="1:21">
      <c r="A976" s="15">
        <v>1059</v>
      </c>
      <c r="B976" s="15"/>
      <c r="C976" s="63" t="s">
        <v>310</v>
      </c>
      <c r="D976" s="15"/>
      <c r="E976" s="51">
        <v>640</v>
      </c>
      <c r="F976" s="51" t="s">
        <v>89</v>
      </c>
      <c r="G976" s="50">
        <v>160</v>
      </c>
      <c r="H976" s="64">
        <f t="shared" si="48"/>
        <v>102400</v>
      </c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</row>
    <row r="977" spans="1:21">
      <c r="A977" s="15">
        <v>1060</v>
      </c>
      <c r="B977" s="15"/>
      <c r="C977" s="63" t="s">
        <v>320</v>
      </c>
      <c r="D977" s="15"/>
      <c r="E977" s="51">
        <v>480</v>
      </c>
      <c r="F977" s="51" t="s">
        <v>139</v>
      </c>
      <c r="G977" s="50">
        <v>50</v>
      </c>
      <c r="H977" s="64">
        <f t="shared" si="48"/>
        <v>24000</v>
      </c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</row>
    <row r="978" spans="1:21">
      <c r="A978" s="15">
        <v>1061</v>
      </c>
      <c r="B978" s="15"/>
      <c r="C978" s="63" t="s">
        <v>182</v>
      </c>
      <c r="D978" s="15"/>
      <c r="E978" s="51">
        <v>480</v>
      </c>
      <c r="F978" s="51" t="s">
        <v>89</v>
      </c>
      <c r="G978" s="50">
        <v>350</v>
      </c>
      <c r="H978" s="64">
        <f t="shared" si="48"/>
        <v>168000</v>
      </c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</row>
    <row r="979" spans="1:21">
      <c r="A979" s="15">
        <v>1062</v>
      </c>
      <c r="B979" s="15"/>
      <c r="C979" s="63" t="s">
        <v>190</v>
      </c>
      <c r="D979" s="15"/>
      <c r="E979" s="51">
        <v>480</v>
      </c>
      <c r="F979" s="51" t="s">
        <v>89</v>
      </c>
      <c r="G979" s="50">
        <v>15</v>
      </c>
      <c r="H979" s="64">
        <f t="shared" si="48"/>
        <v>7200</v>
      </c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</row>
    <row r="980" spans="1:21">
      <c r="A980" s="15">
        <v>1063</v>
      </c>
      <c r="B980" s="15"/>
      <c r="C980" s="63" t="s">
        <v>96</v>
      </c>
      <c r="D980" s="15"/>
      <c r="E980" s="51">
        <v>488</v>
      </c>
      <c r="F980" s="51" t="s">
        <v>89</v>
      </c>
      <c r="G980" s="50">
        <v>20</v>
      </c>
      <c r="H980" s="64">
        <f t="shared" si="48"/>
        <v>9760</v>
      </c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</row>
    <row r="981" spans="1:21">
      <c r="A981" s="15">
        <v>1064</v>
      </c>
      <c r="B981" s="15"/>
      <c r="C981" s="63" t="s">
        <v>145</v>
      </c>
      <c r="D981" s="15"/>
      <c r="E981" s="51">
        <v>480</v>
      </c>
      <c r="F981" s="51" t="s">
        <v>89</v>
      </c>
      <c r="G981" s="50">
        <v>60</v>
      </c>
      <c r="H981" s="64">
        <f t="shared" si="48"/>
        <v>28800</v>
      </c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</row>
    <row r="982" spans="1:21">
      <c r="A982" s="15">
        <v>1065</v>
      </c>
      <c r="B982" s="15"/>
      <c r="C982" s="63" t="s">
        <v>106</v>
      </c>
      <c r="D982" s="15"/>
      <c r="E982" s="51">
        <v>480</v>
      </c>
      <c r="F982" s="51" t="s">
        <v>89</v>
      </c>
      <c r="G982" s="50">
        <v>51</v>
      </c>
      <c r="H982" s="64">
        <f t="shared" si="48"/>
        <v>24480</v>
      </c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</row>
    <row r="983" spans="1:21" ht="31.5">
      <c r="A983" s="15">
        <v>1081</v>
      </c>
      <c r="B983" s="58" t="s">
        <v>328</v>
      </c>
      <c r="C983" s="59" t="s">
        <v>41</v>
      </c>
      <c r="D983" s="58" t="s">
        <v>348</v>
      </c>
      <c r="E983" s="60"/>
      <c r="F983" s="60"/>
      <c r="G983" s="61"/>
      <c r="H983" s="62">
        <f>SUM(H984:H991)</f>
        <v>89600</v>
      </c>
      <c r="I983" s="58" t="s">
        <v>36</v>
      </c>
      <c r="J983" s="58"/>
      <c r="K983" s="58"/>
      <c r="L983" s="58"/>
      <c r="M983" s="58">
        <v>1</v>
      </c>
      <c r="N983" s="58"/>
      <c r="O983" s="58"/>
      <c r="P983" s="58"/>
      <c r="Q983" s="58"/>
      <c r="R983" s="58"/>
      <c r="S983" s="58"/>
      <c r="T983" s="58">
        <v>1</v>
      </c>
      <c r="U983" s="58"/>
    </row>
    <row r="984" spans="1:21">
      <c r="A984" s="15">
        <v>1082</v>
      </c>
      <c r="B984" s="15"/>
      <c r="C984" s="63" t="s">
        <v>174</v>
      </c>
      <c r="D984" s="15"/>
      <c r="E984" s="51">
        <v>72</v>
      </c>
      <c r="F984" s="51" t="s">
        <v>136</v>
      </c>
      <c r="G984" s="50">
        <v>70</v>
      </c>
      <c r="H984" s="64">
        <f>+E984*G984</f>
        <v>5040</v>
      </c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</row>
    <row r="985" spans="1:21">
      <c r="A985" s="15">
        <v>1083</v>
      </c>
      <c r="B985" s="15"/>
      <c r="C985" s="63" t="s">
        <v>191</v>
      </c>
      <c r="D985" s="15"/>
      <c r="E985" s="51">
        <v>88</v>
      </c>
      <c r="F985" s="51" t="s">
        <v>136</v>
      </c>
      <c r="G985" s="50">
        <v>60</v>
      </c>
      <c r="H985" s="64">
        <f t="shared" ref="H985:H991" si="49">+E985*G985</f>
        <v>5280</v>
      </c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</row>
    <row r="986" spans="1:21">
      <c r="A986" s="15">
        <v>1084</v>
      </c>
      <c r="B986" s="15"/>
      <c r="C986" s="63" t="s">
        <v>88</v>
      </c>
      <c r="D986" s="15"/>
      <c r="E986" s="51">
        <v>84</v>
      </c>
      <c r="F986" s="51" t="s">
        <v>89</v>
      </c>
      <c r="G986" s="50">
        <v>350</v>
      </c>
      <c r="H986" s="64">
        <f t="shared" si="49"/>
        <v>29400</v>
      </c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</row>
    <row r="987" spans="1:21">
      <c r="A987" s="15">
        <v>1085</v>
      </c>
      <c r="B987" s="15"/>
      <c r="C987" s="63" t="s">
        <v>115</v>
      </c>
      <c r="D987" s="15"/>
      <c r="E987" s="51">
        <v>50</v>
      </c>
      <c r="F987" s="51" t="s">
        <v>350</v>
      </c>
      <c r="G987" s="50">
        <v>300</v>
      </c>
      <c r="H987" s="64">
        <f t="shared" si="49"/>
        <v>15000</v>
      </c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</row>
    <row r="988" spans="1:21">
      <c r="A988" s="15">
        <v>1086</v>
      </c>
      <c r="B988" s="15"/>
      <c r="C988" s="63" t="s">
        <v>116</v>
      </c>
      <c r="D988" s="15"/>
      <c r="E988" s="51">
        <v>60</v>
      </c>
      <c r="F988" s="51" t="s">
        <v>139</v>
      </c>
      <c r="G988" s="50">
        <v>85</v>
      </c>
      <c r="H988" s="64">
        <f t="shared" si="49"/>
        <v>5100</v>
      </c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</row>
    <row r="989" spans="1:21">
      <c r="A989" s="15">
        <v>1087</v>
      </c>
      <c r="B989" s="15"/>
      <c r="C989" s="63" t="s">
        <v>96</v>
      </c>
      <c r="D989" s="15"/>
      <c r="E989" s="51">
        <v>296</v>
      </c>
      <c r="F989" s="51" t="s">
        <v>89</v>
      </c>
      <c r="G989" s="50">
        <v>80</v>
      </c>
      <c r="H989" s="64">
        <f t="shared" si="49"/>
        <v>23680</v>
      </c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</row>
    <row r="990" spans="1:21">
      <c r="A990" s="15">
        <v>1088</v>
      </c>
      <c r="B990" s="15"/>
      <c r="C990" s="63" t="s">
        <v>134</v>
      </c>
      <c r="D990" s="15"/>
      <c r="E990" s="51">
        <v>48</v>
      </c>
      <c r="F990" s="51" t="s">
        <v>89</v>
      </c>
      <c r="G990" s="50">
        <v>100</v>
      </c>
      <c r="H990" s="64">
        <f t="shared" si="49"/>
        <v>4800</v>
      </c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</row>
    <row r="991" spans="1:21">
      <c r="A991" s="15">
        <v>1089</v>
      </c>
      <c r="B991" s="15"/>
      <c r="C991" s="63" t="s">
        <v>175</v>
      </c>
      <c r="D991" s="15"/>
      <c r="E991" s="51">
        <v>26</v>
      </c>
      <c r="F991" s="51" t="s">
        <v>89</v>
      </c>
      <c r="G991" s="50">
        <v>50</v>
      </c>
      <c r="H991" s="64">
        <f t="shared" si="49"/>
        <v>1300</v>
      </c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</row>
    <row r="992" spans="1:21" ht="15.75">
      <c r="A992" s="15">
        <v>1113</v>
      </c>
      <c r="B992" s="58" t="s">
        <v>328</v>
      </c>
      <c r="C992" s="59" t="s">
        <v>30</v>
      </c>
      <c r="D992" s="58" t="s">
        <v>348</v>
      </c>
      <c r="E992" s="60"/>
      <c r="F992" s="60"/>
      <c r="G992" s="61"/>
      <c r="H992" s="62">
        <f>SUM(H993:H1005)</f>
        <v>83040</v>
      </c>
      <c r="I992" s="58" t="s">
        <v>36</v>
      </c>
      <c r="J992" s="58"/>
      <c r="K992" s="58"/>
      <c r="L992" s="58">
        <v>1</v>
      </c>
      <c r="M992" s="58"/>
      <c r="N992" s="58"/>
      <c r="O992" s="58"/>
      <c r="P992" s="58"/>
      <c r="Q992" s="58"/>
      <c r="R992" s="58"/>
      <c r="S992" s="58"/>
      <c r="T992" s="58"/>
      <c r="U992" s="58"/>
    </row>
    <row r="993" spans="1:21">
      <c r="A993" s="15">
        <v>1114</v>
      </c>
      <c r="B993" s="15"/>
      <c r="C993" s="63" t="s">
        <v>126</v>
      </c>
      <c r="D993" s="15"/>
      <c r="E993" s="51">
        <v>30</v>
      </c>
      <c r="F993" s="51" t="s">
        <v>143</v>
      </c>
      <c r="G993" s="50">
        <v>380</v>
      </c>
      <c r="H993" s="64">
        <f>+E993*G993</f>
        <v>11400</v>
      </c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</row>
    <row r="994" spans="1:21">
      <c r="A994" s="15">
        <v>1115</v>
      </c>
      <c r="B994" s="15"/>
      <c r="C994" s="63" t="s">
        <v>85</v>
      </c>
      <c r="D994" s="15"/>
      <c r="E994" s="51">
        <v>30</v>
      </c>
      <c r="F994" s="51" t="s">
        <v>136</v>
      </c>
      <c r="G994" s="50">
        <v>70</v>
      </c>
      <c r="H994" s="64">
        <f t="shared" ref="H994:H1005" si="50">+E994*G994</f>
        <v>2100</v>
      </c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</row>
    <row r="995" spans="1:21">
      <c r="A995" s="15">
        <v>1116</v>
      </c>
      <c r="B995" s="15"/>
      <c r="C995" s="63" t="s">
        <v>115</v>
      </c>
      <c r="D995" s="15"/>
      <c r="E995" s="51">
        <v>22</v>
      </c>
      <c r="F995" s="51" t="s">
        <v>350</v>
      </c>
      <c r="G995" s="50">
        <v>300</v>
      </c>
      <c r="H995" s="64">
        <f t="shared" si="50"/>
        <v>6600</v>
      </c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</row>
    <row r="996" spans="1:21">
      <c r="A996" s="15">
        <v>1117</v>
      </c>
      <c r="B996" s="15"/>
      <c r="C996" s="63" t="s">
        <v>116</v>
      </c>
      <c r="D996" s="15"/>
      <c r="E996" s="51">
        <v>50</v>
      </c>
      <c r="F996" s="51" t="s">
        <v>139</v>
      </c>
      <c r="G996" s="50">
        <v>85</v>
      </c>
      <c r="H996" s="64">
        <f t="shared" si="50"/>
        <v>4250</v>
      </c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</row>
    <row r="997" spans="1:21">
      <c r="A997" s="15">
        <v>1118</v>
      </c>
      <c r="B997" s="15"/>
      <c r="C997" s="63" t="s">
        <v>96</v>
      </c>
      <c r="D997" s="15"/>
      <c r="E997" s="51">
        <v>61</v>
      </c>
      <c r="F997" s="51" t="s">
        <v>89</v>
      </c>
      <c r="G997" s="50">
        <v>55</v>
      </c>
      <c r="H997" s="64">
        <f t="shared" si="50"/>
        <v>3355</v>
      </c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</row>
    <row r="998" spans="1:21">
      <c r="A998" s="15">
        <v>900</v>
      </c>
      <c r="B998" s="15"/>
      <c r="C998" s="63" t="s">
        <v>300</v>
      </c>
      <c r="D998" s="15"/>
      <c r="E998" s="51">
        <v>25</v>
      </c>
      <c r="F998" s="51" t="s">
        <v>89</v>
      </c>
      <c r="G998" s="50">
        <v>825</v>
      </c>
      <c r="H998" s="64">
        <f t="shared" si="50"/>
        <v>20625</v>
      </c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</row>
    <row r="999" spans="1:21">
      <c r="A999" s="15">
        <v>903</v>
      </c>
      <c r="B999" s="15"/>
      <c r="C999" s="63" t="s">
        <v>301</v>
      </c>
      <c r="D999" s="15"/>
      <c r="E999" s="51">
        <v>30</v>
      </c>
      <c r="F999" s="51" t="s">
        <v>89</v>
      </c>
      <c r="G999" s="50">
        <v>165</v>
      </c>
      <c r="H999" s="64">
        <f t="shared" si="50"/>
        <v>4950</v>
      </c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</row>
    <row r="1000" spans="1:21">
      <c r="A1000" s="15">
        <v>1056</v>
      </c>
      <c r="B1000" s="15"/>
      <c r="C1000" s="63" t="s">
        <v>370</v>
      </c>
      <c r="D1000" s="15"/>
      <c r="E1000" s="51">
        <v>16</v>
      </c>
      <c r="F1000" s="51" t="s">
        <v>89</v>
      </c>
      <c r="G1000" s="50">
        <v>1100</v>
      </c>
      <c r="H1000" s="64">
        <f t="shared" si="50"/>
        <v>17600</v>
      </c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</row>
    <row r="1001" spans="1:21">
      <c r="A1001" s="15">
        <v>1119</v>
      </c>
      <c r="B1001" s="15"/>
      <c r="C1001" s="63" t="s">
        <v>134</v>
      </c>
      <c r="D1001" s="15"/>
      <c r="E1001" s="51">
        <v>14</v>
      </c>
      <c r="F1001" s="51" t="s">
        <v>89</v>
      </c>
      <c r="G1001" s="50">
        <v>100</v>
      </c>
      <c r="H1001" s="64">
        <f t="shared" si="50"/>
        <v>1400</v>
      </c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</row>
    <row r="1002" spans="1:21">
      <c r="A1002" s="15">
        <v>1120</v>
      </c>
      <c r="B1002" s="15"/>
      <c r="C1002" s="63" t="s">
        <v>175</v>
      </c>
      <c r="D1002" s="15"/>
      <c r="E1002" s="51">
        <v>9</v>
      </c>
      <c r="F1002" s="51" t="s">
        <v>89</v>
      </c>
      <c r="G1002" s="50">
        <v>50</v>
      </c>
      <c r="H1002" s="64">
        <f t="shared" si="50"/>
        <v>450</v>
      </c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</row>
    <row r="1003" spans="1:21">
      <c r="A1003" s="15">
        <v>1121</v>
      </c>
      <c r="B1003" s="15"/>
      <c r="C1003" s="63" t="s">
        <v>133</v>
      </c>
      <c r="D1003" s="15"/>
      <c r="E1003" s="51">
        <v>100</v>
      </c>
      <c r="F1003" s="51" t="s">
        <v>89</v>
      </c>
      <c r="G1003" s="50">
        <v>80</v>
      </c>
      <c r="H1003" s="64">
        <f t="shared" si="50"/>
        <v>8000</v>
      </c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</row>
    <row r="1004" spans="1:21">
      <c r="A1004" s="15">
        <v>1122</v>
      </c>
      <c r="B1004" s="15"/>
      <c r="C1004" s="63" t="s">
        <v>185</v>
      </c>
      <c r="D1004" s="15"/>
      <c r="E1004" s="51">
        <v>22</v>
      </c>
      <c r="F1004" s="51" t="s">
        <v>89</v>
      </c>
      <c r="G1004" s="50">
        <v>85</v>
      </c>
      <c r="H1004" s="64">
        <f t="shared" si="50"/>
        <v>1870</v>
      </c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</row>
    <row r="1005" spans="1:21">
      <c r="A1005" s="15">
        <v>1123</v>
      </c>
      <c r="B1005" s="15"/>
      <c r="C1005" s="63" t="s">
        <v>168</v>
      </c>
      <c r="D1005" s="15"/>
      <c r="E1005" s="51">
        <v>4</v>
      </c>
      <c r="F1005" s="51" t="s">
        <v>89</v>
      </c>
      <c r="G1005" s="50">
        <v>110</v>
      </c>
      <c r="H1005" s="64">
        <f t="shared" si="50"/>
        <v>440</v>
      </c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</row>
    <row r="1006" spans="1:21" ht="15.75">
      <c r="A1006" s="15">
        <v>788</v>
      </c>
      <c r="B1006" s="58" t="s">
        <v>328</v>
      </c>
      <c r="C1006" s="59" t="s">
        <v>398</v>
      </c>
      <c r="D1006" s="58" t="s">
        <v>348</v>
      </c>
      <c r="E1006" s="60"/>
      <c r="F1006" s="60"/>
      <c r="G1006" s="61"/>
      <c r="H1006" s="62">
        <f>SUM(H1007:H1026)</f>
        <v>468800</v>
      </c>
      <c r="I1006" s="58" t="s">
        <v>36</v>
      </c>
      <c r="J1006" s="58"/>
      <c r="K1006" s="58"/>
      <c r="L1006" s="58"/>
      <c r="M1006" s="58"/>
      <c r="N1006" s="58">
        <v>1</v>
      </c>
      <c r="O1006" s="58"/>
      <c r="P1006" s="58"/>
      <c r="Q1006" s="58"/>
      <c r="R1006" s="58"/>
      <c r="S1006" s="58"/>
      <c r="T1006" s="58"/>
      <c r="U1006" s="58"/>
    </row>
    <row r="1007" spans="1:21">
      <c r="A1007" s="15">
        <v>789</v>
      </c>
      <c r="B1007" s="15"/>
      <c r="C1007" s="63" t="s">
        <v>174</v>
      </c>
      <c r="D1007" s="15"/>
      <c r="E1007" s="51">
        <v>450</v>
      </c>
      <c r="F1007" s="51" t="s">
        <v>136</v>
      </c>
      <c r="G1007" s="50">
        <v>70</v>
      </c>
      <c r="H1007" s="64">
        <f>+E1007*G1007</f>
        <v>31500</v>
      </c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</row>
    <row r="1008" spans="1:21">
      <c r="A1008" s="15">
        <v>790</v>
      </c>
      <c r="B1008" s="15"/>
      <c r="C1008" s="63" t="s">
        <v>96</v>
      </c>
      <c r="D1008" s="15"/>
      <c r="E1008" s="51">
        <v>125</v>
      </c>
      <c r="F1008" s="51" t="s">
        <v>89</v>
      </c>
      <c r="G1008" s="50">
        <v>55</v>
      </c>
      <c r="H1008" s="64">
        <f t="shared" ref="H1008:H1026" si="51">+E1008*G1008</f>
        <v>6875</v>
      </c>
      <c r="I1008" s="93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</row>
    <row r="1009" spans="1:21">
      <c r="A1009" s="15">
        <v>791</v>
      </c>
      <c r="B1009" s="15"/>
      <c r="C1009" s="63" t="s">
        <v>134</v>
      </c>
      <c r="D1009" s="15"/>
      <c r="E1009" s="51">
        <v>24</v>
      </c>
      <c r="F1009" s="51" t="s">
        <v>89</v>
      </c>
      <c r="G1009" s="50">
        <v>100</v>
      </c>
      <c r="H1009" s="64">
        <f t="shared" si="51"/>
        <v>2400</v>
      </c>
      <c r="I1009" s="99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</row>
    <row r="1010" spans="1:21">
      <c r="A1010" s="15">
        <v>792</v>
      </c>
      <c r="B1010" s="15"/>
      <c r="C1010" s="63" t="s">
        <v>175</v>
      </c>
      <c r="D1010" s="15"/>
      <c r="E1010" s="51">
        <v>42</v>
      </c>
      <c r="F1010" s="51" t="s">
        <v>89</v>
      </c>
      <c r="G1010" s="50">
        <v>50</v>
      </c>
      <c r="H1010" s="64">
        <f t="shared" si="51"/>
        <v>2100</v>
      </c>
      <c r="I1010" s="93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</row>
    <row r="1011" spans="1:21">
      <c r="A1011" s="15">
        <v>793</v>
      </c>
      <c r="B1011" s="15"/>
      <c r="C1011" s="63" t="s">
        <v>82</v>
      </c>
      <c r="D1011" s="15"/>
      <c r="E1011" s="51">
        <v>300</v>
      </c>
      <c r="F1011" s="51" t="s">
        <v>143</v>
      </c>
      <c r="G1011" s="50">
        <v>380</v>
      </c>
      <c r="H1011" s="64">
        <f t="shared" si="51"/>
        <v>114000</v>
      </c>
      <c r="I1011" s="94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</row>
    <row r="1012" spans="1:21">
      <c r="A1012" s="15">
        <v>794</v>
      </c>
      <c r="B1012" s="15"/>
      <c r="C1012" s="63" t="s">
        <v>115</v>
      </c>
      <c r="D1012" s="15"/>
      <c r="E1012" s="51">
        <v>54</v>
      </c>
      <c r="F1012" s="51" t="s">
        <v>350</v>
      </c>
      <c r="G1012" s="50">
        <v>300</v>
      </c>
      <c r="H1012" s="64">
        <f t="shared" si="51"/>
        <v>16200</v>
      </c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</row>
    <row r="1013" spans="1:21">
      <c r="A1013" s="15">
        <v>795</v>
      </c>
      <c r="B1013" s="15"/>
      <c r="C1013" s="63" t="s">
        <v>116</v>
      </c>
      <c r="D1013" s="15"/>
      <c r="E1013" s="51">
        <v>33</v>
      </c>
      <c r="F1013" s="51" t="s">
        <v>139</v>
      </c>
      <c r="G1013" s="50">
        <v>85</v>
      </c>
      <c r="H1013" s="64">
        <f t="shared" si="51"/>
        <v>2805</v>
      </c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</row>
    <row r="1014" spans="1:21">
      <c r="A1014" s="15">
        <v>796</v>
      </c>
      <c r="B1014" s="15"/>
      <c r="C1014" s="63" t="s">
        <v>320</v>
      </c>
      <c r="D1014" s="15"/>
      <c r="E1014" s="51">
        <v>89</v>
      </c>
      <c r="F1014" s="51" t="s">
        <v>139</v>
      </c>
      <c r="G1014" s="50">
        <v>35</v>
      </c>
      <c r="H1014" s="64">
        <f t="shared" si="51"/>
        <v>3115</v>
      </c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</row>
    <row r="1015" spans="1:21">
      <c r="A1015" s="15">
        <v>797</v>
      </c>
      <c r="B1015" s="15"/>
      <c r="C1015" s="63" t="s">
        <v>94</v>
      </c>
      <c r="D1015" s="15"/>
      <c r="E1015" s="51">
        <v>50</v>
      </c>
      <c r="F1015" s="51" t="s">
        <v>139</v>
      </c>
      <c r="G1015" s="50">
        <v>170</v>
      </c>
      <c r="H1015" s="64">
        <f t="shared" si="51"/>
        <v>8500</v>
      </c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</row>
    <row r="1016" spans="1:21">
      <c r="A1016" s="15">
        <v>1078</v>
      </c>
      <c r="B1016" s="15"/>
      <c r="C1016" s="63" t="s">
        <v>93</v>
      </c>
      <c r="D1016" s="15"/>
      <c r="E1016" s="51">
        <v>150</v>
      </c>
      <c r="F1016" s="51" t="s">
        <v>89</v>
      </c>
      <c r="G1016" s="50">
        <v>230</v>
      </c>
      <c r="H1016" s="64">
        <f t="shared" si="51"/>
        <v>34500</v>
      </c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</row>
    <row r="1017" spans="1:21">
      <c r="A1017" s="15">
        <v>798</v>
      </c>
      <c r="B1017" s="15"/>
      <c r="C1017" s="63" t="s">
        <v>145</v>
      </c>
      <c r="D1017" s="15"/>
      <c r="E1017" s="51">
        <v>100</v>
      </c>
      <c r="F1017" s="51" t="s">
        <v>89</v>
      </c>
      <c r="G1017" s="50">
        <v>100</v>
      </c>
      <c r="H1017" s="64">
        <f t="shared" si="51"/>
        <v>10000</v>
      </c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</row>
    <row r="1018" spans="1:21">
      <c r="A1018" s="15">
        <v>799</v>
      </c>
      <c r="B1018" s="15"/>
      <c r="C1018" s="63" t="s">
        <v>106</v>
      </c>
      <c r="D1018" s="15"/>
      <c r="E1018" s="51">
        <v>100</v>
      </c>
      <c r="F1018" s="51" t="s">
        <v>89</v>
      </c>
      <c r="G1018" s="50">
        <v>121</v>
      </c>
      <c r="H1018" s="64">
        <f t="shared" si="51"/>
        <v>12100</v>
      </c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</row>
    <row r="1019" spans="1:21">
      <c r="A1019" s="15">
        <v>1051</v>
      </c>
      <c r="B1019" s="15"/>
      <c r="C1019" s="63" t="s">
        <v>317</v>
      </c>
      <c r="D1019" s="15"/>
      <c r="E1019" s="51">
        <v>80</v>
      </c>
      <c r="F1019" s="51" t="s">
        <v>89</v>
      </c>
      <c r="G1019" s="50">
        <v>230</v>
      </c>
      <c r="H1019" s="64">
        <f t="shared" si="51"/>
        <v>18400</v>
      </c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</row>
    <row r="1020" spans="1:21">
      <c r="A1020" s="15">
        <v>1052</v>
      </c>
      <c r="B1020" s="15"/>
      <c r="C1020" s="63" t="s">
        <v>318</v>
      </c>
      <c r="D1020" s="15"/>
      <c r="E1020" s="51">
        <v>112</v>
      </c>
      <c r="F1020" s="51" t="s">
        <v>89</v>
      </c>
      <c r="G1020" s="50">
        <v>200</v>
      </c>
      <c r="H1020" s="64">
        <f t="shared" si="51"/>
        <v>22400</v>
      </c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</row>
    <row r="1021" spans="1:21">
      <c r="A1021" s="15">
        <v>1053</v>
      </c>
      <c r="B1021" s="15"/>
      <c r="C1021" s="63" t="s">
        <v>319</v>
      </c>
      <c r="D1021" s="15"/>
      <c r="E1021" s="51">
        <v>120</v>
      </c>
      <c r="F1021" s="51" t="s">
        <v>89</v>
      </c>
      <c r="G1021" s="50">
        <v>180</v>
      </c>
      <c r="H1021" s="64">
        <f t="shared" si="51"/>
        <v>21600</v>
      </c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</row>
    <row r="1022" spans="1:21">
      <c r="A1022" s="15">
        <v>1054</v>
      </c>
      <c r="B1022" s="15"/>
      <c r="C1022" s="63" t="s">
        <v>90</v>
      </c>
      <c r="D1022" s="15"/>
      <c r="E1022" s="51">
        <v>800</v>
      </c>
      <c r="F1022" s="51" t="s">
        <v>89</v>
      </c>
      <c r="G1022" s="50">
        <v>55</v>
      </c>
      <c r="H1022" s="64">
        <f t="shared" si="51"/>
        <v>44000</v>
      </c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</row>
    <row r="1023" spans="1:21">
      <c r="A1023" s="15">
        <v>800</v>
      </c>
      <c r="B1023" s="15"/>
      <c r="C1023" s="63" t="s">
        <v>335</v>
      </c>
      <c r="D1023" s="15"/>
      <c r="E1023" s="51">
        <v>100</v>
      </c>
      <c r="F1023" s="51" t="s">
        <v>89</v>
      </c>
      <c r="G1023" s="50">
        <v>45</v>
      </c>
      <c r="H1023" s="64">
        <f t="shared" si="51"/>
        <v>4500</v>
      </c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</row>
    <row r="1024" spans="1:21">
      <c r="A1024" s="15">
        <v>801</v>
      </c>
      <c r="B1024" s="15"/>
      <c r="C1024" s="63" t="s">
        <v>337</v>
      </c>
      <c r="D1024" s="15"/>
      <c r="E1024" s="51">
        <v>3</v>
      </c>
      <c r="F1024" s="51" t="s">
        <v>89</v>
      </c>
      <c r="G1024" s="50">
        <v>2335</v>
      </c>
      <c r="H1024" s="64">
        <f t="shared" si="51"/>
        <v>7005</v>
      </c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</row>
    <row r="1025" spans="1:23">
      <c r="A1025" s="15">
        <v>802</v>
      </c>
      <c r="B1025" s="15"/>
      <c r="C1025" s="63" t="s">
        <v>155</v>
      </c>
      <c r="D1025" s="15"/>
      <c r="E1025" s="51">
        <v>250</v>
      </c>
      <c r="F1025" s="51" t="s">
        <v>89</v>
      </c>
      <c r="G1025" s="50">
        <v>150</v>
      </c>
      <c r="H1025" s="64">
        <f t="shared" si="51"/>
        <v>37500</v>
      </c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</row>
    <row r="1026" spans="1:23">
      <c r="A1026" s="15">
        <v>803</v>
      </c>
      <c r="B1026" s="15"/>
      <c r="C1026" s="63" t="s">
        <v>184</v>
      </c>
      <c r="D1026" s="15"/>
      <c r="E1026" s="51">
        <v>154</v>
      </c>
      <c r="F1026" s="51" t="s">
        <v>143</v>
      </c>
      <c r="G1026" s="50">
        <v>450</v>
      </c>
      <c r="H1026" s="64">
        <f t="shared" si="51"/>
        <v>69300</v>
      </c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</row>
    <row r="1027" spans="1:23" ht="47.25">
      <c r="A1027" s="15">
        <v>1124</v>
      </c>
      <c r="B1027" s="22" t="s">
        <v>54</v>
      </c>
      <c r="C1027" s="53" t="s">
        <v>377</v>
      </c>
      <c r="D1027" s="57" t="s">
        <v>18</v>
      </c>
      <c r="E1027" s="54"/>
      <c r="F1027" s="54"/>
      <c r="G1027" s="55"/>
      <c r="H1027" s="56">
        <f>+H1028+H1052+H1067</f>
        <v>4643372</v>
      </c>
      <c r="I1027" s="57" t="s">
        <v>19</v>
      </c>
      <c r="J1027" s="68">
        <f>SUM(J1028:J1071)</f>
        <v>0</v>
      </c>
      <c r="K1027" s="68">
        <f t="shared" ref="K1027:U1027" si="52">SUM(K1028:K1071)</f>
        <v>2</v>
      </c>
      <c r="L1027" s="68">
        <f t="shared" si="52"/>
        <v>0</v>
      </c>
      <c r="M1027" s="68">
        <f t="shared" si="52"/>
        <v>1</v>
      </c>
      <c r="N1027" s="68">
        <f t="shared" si="52"/>
        <v>0</v>
      </c>
      <c r="O1027" s="68">
        <f t="shared" si="52"/>
        <v>1</v>
      </c>
      <c r="P1027" s="68">
        <f t="shared" si="52"/>
        <v>0</v>
      </c>
      <c r="Q1027" s="68">
        <f t="shared" si="52"/>
        <v>1</v>
      </c>
      <c r="R1027" s="68">
        <f t="shared" si="52"/>
        <v>0</v>
      </c>
      <c r="S1027" s="68">
        <f t="shared" si="52"/>
        <v>0</v>
      </c>
      <c r="T1027" s="68">
        <f t="shared" si="52"/>
        <v>1</v>
      </c>
      <c r="U1027" s="68">
        <f t="shared" si="52"/>
        <v>0</v>
      </c>
      <c r="W1027" s="1">
        <v>5</v>
      </c>
    </row>
    <row r="1028" spans="1:23" ht="31.5">
      <c r="A1028" s="15">
        <v>1125</v>
      </c>
      <c r="B1028" s="58" t="s">
        <v>54</v>
      </c>
      <c r="C1028" s="59" t="s">
        <v>258</v>
      </c>
      <c r="D1028" s="58" t="s">
        <v>348</v>
      </c>
      <c r="E1028" s="60"/>
      <c r="F1028" s="60"/>
      <c r="G1028" s="61"/>
      <c r="H1028" s="62">
        <f>SUM(H1029:H1051)</f>
        <v>990104</v>
      </c>
      <c r="I1028" s="58" t="s">
        <v>19</v>
      </c>
      <c r="J1028" s="58"/>
      <c r="K1028" s="58"/>
      <c r="L1028" s="58"/>
      <c r="M1028" s="58">
        <v>1</v>
      </c>
      <c r="N1028" s="58"/>
      <c r="O1028" s="58"/>
      <c r="P1028" s="58"/>
      <c r="Q1028" s="58"/>
      <c r="R1028" s="58"/>
      <c r="S1028" s="58"/>
      <c r="T1028" s="58"/>
      <c r="U1028" s="58"/>
    </row>
    <row r="1029" spans="1:23">
      <c r="A1029" s="15">
        <v>1126</v>
      </c>
      <c r="B1029" s="15"/>
      <c r="C1029" s="63" t="s">
        <v>273</v>
      </c>
      <c r="D1029" s="15"/>
      <c r="E1029" s="51">
        <v>5</v>
      </c>
      <c r="F1029" s="51" t="s">
        <v>113</v>
      </c>
      <c r="G1029" s="50">
        <v>13500</v>
      </c>
      <c r="H1029" s="64">
        <f>+E1029*G1029</f>
        <v>67500</v>
      </c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</row>
    <row r="1030" spans="1:23">
      <c r="A1030" s="15">
        <v>1127</v>
      </c>
      <c r="B1030" s="15"/>
      <c r="C1030" s="63" t="s">
        <v>274</v>
      </c>
      <c r="D1030" s="15"/>
      <c r="E1030" s="51">
        <v>5</v>
      </c>
      <c r="F1030" s="51" t="s">
        <v>113</v>
      </c>
      <c r="G1030" s="50">
        <v>12850</v>
      </c>
      <c r="H1030" s="64">
        <f t="shared" ref="H1030:H1051" si="53">+E1030*G1030</f>
        <v>64250</v>
      </c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</row>
    <row r="1031" spans="1:23">
      <c r="A1031" s="15">
        <v>1128</v>
      </c>
      <c r="B1031" s="15"/>
      <c r="C1031" s="63" t="s">
        <v>275</v>
      </c>
      <c r="D1031" s="15"/>
      <c r="E1031" s="51">
        <v>5</v>
      </c>
      <c r="F1031" s="51" t="s">
        <v>113</v>
      </c>
      <c r="G1031" s="50">
        <v>11250</v>
      </c>
      <c r="H1031" s="64">
        <f t="shared" si="53"/>
        <v>56250</v>
      </c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</row>
    <row r="1032" spans="1:23">
      <c r="A1032" s="15">
        <v>1129</v>
      </c>
      <c r="B1032" s="15"/>
      <c r="C1032" s="63" t="s">
        <v>276</v>
      </c>
      <c r="D1032" s="15"/>
      <c r="E1032" s="51">
        <v>5</v>
      </c>
      <c r="F1032" s="51" t="s">
        <v>113</v>
      </c>
      <c r="G1032" s="50">
        <v>10200</v>
      </c>
      <c r="H1032" s="64">
        <f t="shared" si="53"/>
        <v>51000</v>
      </c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</row>
    <row r="1033" spans="1:23">
      <c r="A1033" s="15">
        <v>1130</v>
      </c>
      <c r="B1033" s="15"/>
      <c r="C1033" s="63" t="s">
        <v>277</v>
      </c>
      <c r="D1033" s="15"/>
      <c r="E1033" s="51">
        <v>5</v>
      </c>
      <c r="F1033" s="51" t="s">
        <v>113</v>
      </c>
      <c r="G1033" s="50">
        <v>5800</v>
      </c>
      <c r="H1033" s="64">
        <f t="shared" si="53"/>
        <v>29000</v>
      </c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</row>
    <row r="1034" spans="1:23">
      <c r="A1034" s="15">
        <v>1131</v>
      </c>
      <c r="B1034" s="15"/>
      <c r="C1034" s="63" t="s">
        <v>278</v>
      </c>
      <c r="D1034" s="15"/>
      <c r="E1034" s="51">
        <v>5</v>
      </c>
      <c r="F1034" s="51" t="s">
        <v>113</v>
      </c>
      <c r="G1034" s="50">
        <v>8650</v>
      </c>
      <c r="H1034" s="64">
        <f t="shared" si="53"/>
        <v>43250</v>
      </c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</row>
    <row r="1035" spans="1:23">
      <c r="A1035" s="15">
        <v>1132</v>
      </c>
      <c r="B1035" s="15"/>
      <c r="C1035" s="63" t="s">
        <v>279</v>
      </c>
      <c r="D1035" s="15"/>
      <c r="E1035" s="51">
        <v>5</v>
      </c>
      <c r="F1035" s="51" t="s">
        <v>113</v>
      </c>
      <c r="G1035" s="50">
        <v>7484</v>
      </c>
      <c r="H1035" s="64">
        <f t="shared" si="53"/>
        <v>37420</v>
      </c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</row>
    <row r="1036" spans="1:23" ht="30">
      <c r="A1036" s="15">
        <v>1133</v>
      </c>
      <c r="B1036" s="15"/>
      <c r="C1036" s="63" t="s">
        <v>208</v>
      </c>
      <c r="D1036" s="15"/>
      <c r="E1036" s="51">
        <v>6</v>
      </c>
      <c r="F1036" s="51" t="s">
        <v>113</v>
      </c>
      <c r="G1036" s="50">
        <v>9545</v>
      </c>
      <c r="H1036" s="64">
        <f t="shared" si="53"/>
        <v>57270</v>
      </c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</row>
    <row r="1037" spans="1:23" ht="30">
      <c r="A1037" s="15">
        <v>1134</v>
      </c>
      <c r="B1037" s="15"/>
      <c r="C1037" s="63" t="s">
        <v>280</v>
      </c>
      <c r="D1037" s="15"/>
      <c r="E1037" s="51">
        <v>6</v>
      </c>
      <c r="F1037" s="51" t="s">
        <v>113</v>
      </c>
      <c r="G1037" s="50">
        <v>11200</v>
      </c>
      <c r="H1037" s="64">
        <f t="shared" si="53"/>
        <v>67200</v>
      </c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</row>
    <row r="1038" spans="1:23">
      <c r="A1038" s="15">
        <v>1135</v>
      </c>
      <c r="B1038" s="15"/>
      <c r="C1038" s="63" t="s">
        <v>210</v>
      </c>
      <c r="D1038" s="15"/>
      <c r="E1038" s="51">
        <v>6</v>
      </c>
      <c r="F1038" s="51" t="s">
        <v>113</v>
      </c>
      <c r="G1038" s="50">
        <v>4535</v>
      </c>
      <c r="H1038" s="64">
        <f t="shared" si="53"/>
        <v>27210</v>
      </c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</row>
    <row r="1039" spans="1:23">
      <c r="A1039" s="15">
        <v>1136</v>
      </c>
      <c r="B1039" s="15"/>
      <c r="C1039" s="63" t="s">
        <v>211</v>
      </c>
      <c r="D1039" s="15"/>
      <c r="E1039" s="51">
        <v>6</v>
      </c>
      <c r="F1039" s="51" t="s">
        <v>113</v>
      </c>
      <c r="G1039" s="50">
        <v>3558</v>
      </c>
      <c r="H1039" s="64">
        <f t="shared" si="53"/>
        <v>21348</v>
      </c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</row>
    <row r="1040" spans="1:23">
      <c r="A1040" s="15">
        <v>1137</v>
      </c>
      <c r="B1040" s="15"/>
      <c r="C1040" s="63" t="s">
        <v>281</v>
      </c>
      <c r="D1040" s="15"/>
      <c r="E1040" s="51">
        <v>6</v>
      </c>
      <c r="F1040" s="51" t="s">
        <v>113</v>
      </c>
      <c r="G1040" s="50">
        <v>5452</v>
      </c>
      <c r="H1040" s="64">
        <f t="shared" si="53"/>
        <v>32712</v>
      </c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</row>
    <row r="1041" spans="1:21">
      <c r="A1041" s="15">
        <v>1138</v>
      </c>
      <c r="B1041" s="15"/>
      <c r="C1041" s="63" t="s">
        <v>282</v>
      </c>
      <c r="D1041" s="15"/>
      <c r="E1041" s="51">
        <v>6</v>
      </c>
      <c r="F1041" s="51" t="s">
        <v>113</v>
      </c>
      <c r="G1041" s="50">
        <v>6542</v>
      </c>
      <c r="H1041" s="64">
        <f t="shared" si="53"/>
        <v>39252</v>
      </c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</row>
    <row r="1042" spans="1:21">
      <c r="A1042" s="15">
        <v>1139</v>
      </c>
      <c r="B1042" s="15"/>
      <c r="C1042" s="63" t="s">
        <v>283</v>
      </c>
      <c r="D1042" s="15"/>
      <c r="E1042" s="51">
        <v>5</v>
      </c>
      <c r="F1042" s="51" t="s">
        <v>292</v>
      </c>
      <c r="G1042" s="50">
        <v>14845</v>
      </c>
      <c r="H1042" s="64">
        <f t="shared" si="53"/>
        <v>74225</v>
      </c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</row>
    <row r="1043" spans="1:21">
      <c r="A1043" s="15">
        <v>1140</v>
      </c>
      <c r="B1043" s="15"/>
      <c r="C1043" s="63" t="s">
        <v>284</v>
      </c>
      <c r="D1043" s="15"/>
      <c r="E1043" s="51">
        <v>5</v>
      </c>
      <c r="F1043" s="51" t="s">
        <v>292</v>
      </c>
      <c r="G1043" s="50">
        <v>3678</v>
      </c>
      <c r="H1043" s="64">
        <f t="shared" si="53"/>
        <v>18390</v>
      </c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</row>
    <row r="1044" spans="1:21">
      <c r="A1044" s="15">
        <v>1141</v>
      </c>
      <c r="B1044" s="15"/>
      <c r="C1044" s="63" t="s">
        <v>285</v>
      </c>
      <c r="D1044" s="15"/>
      <c r="E1044" s="51">
        <v>9</v>
      </c>
      <c r="F1044" s="51" t="s">
        <v>292</v>
      </c>
      <c r="G1044" s="50">
        <v>2845</v>
      </c>
      <c r="H1044" s="64">
        <f t="shared" si="53"/>
        <v>25605</v>
      </c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</row>
    <row r="1045" spans="1:21">
      <c r="A1045" s="15">
        <v>1142</v>
      </c>
      <c r="B1045" s="15"/>
      <c r="C1045" s="63" t="s">
        <v>286</v>
      </c>
      <c r="D1045" s="15"/>
      <c r="E1045" s="51">
        <v>10</v>
      </c>
      <c r="F1045" s="51" t="s">
        <v>292</v>
      </c>
      <c r="G1045" s="50">
        <v>2845</v>
      </c>
      <c r="H1045" s="64">
        <f t="shared" si="53"/>
        <v>28450</v>
      </c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</row>
    <row r="1046" spans="1:21">
      <c r="A1046" s="15">
        <v>1143</v>
      </c>
      <c r="B1046" s="15"/>
      <c r="C1046" s="63" t="s">
        <v>287</v>
      </c>
      <c r="D1046" s="15"/>
      <c r="E1046" s="51">
        <v>5</v>
      </c>
      <c r="F1046" s="51" t="s">
        <v>113</v>
      </c>
      <c r="G1046" s="50">
        <v>1378</v>
      </c>
      <c r="H1046" s="64">
        <f t="shared" si="53"/>
        <v>6890</v>
      </c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</row>
    <row r="1047" spans="1:21" ht="30">
      <c r="A1047" s="15">
        <v>1144</v>
      </c>
      <c r="B1047" s="15"/>
      <c r="C1047" s="63" t="s">
        <v>288</v>
      </c>
      <c r="D1047" s="15"/>
      <c r="E1047" s="51">
        <v>6</v>
      </c>
      <c r="F1047" s="51" t="s">
        <v>292</v>
      </c>
      <c r="G1047" s="50">
        <v>14500</v>
      </c>
      <c r="H1047" s="64">
        <f t="shared" si="53"/>
        <v>87000</v>
      </c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</row>
    <row r="1048" spans="1:21">
      <c r="A1048" s="15">
        <v>1145</v>
      </c>
      <c r="B1048" s="15"/>
      <c r="C1048" s="63" t="s">
        <v>289</v>
      </c>
      <c r="D1048" s="15"/>
      <c r="E1048" s="51">
        <v>5</v>
      </c>
      <c r="F1048" s="51" t="s">
        <v>113</v>
      </c>
      <c r="G1048" s="50">
        <v>5473</v>
      </c>
      <c r="H1048" s="64">
        <f t="shared" si="53"/>
        <v>27365</v>
      </c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</row>
    <row r="1049" spans="1:21">
      <c r="A1049" s="15">
        <v>1146</v>
      </c>
      <c r="B1049" s="15"/>
      <c r="C1049" s="63" t="s">
        <v>290</v>
      </c>
      <c r="D1049" s="15"/>
      <c r="E1049" s="51">
        <v>3</v>
      </c>
      <c r="F1049" s="51" t="s">
        <v>113</v>
      </c>
      <c r="G1049" s="50">
        <v>10455</v>
      </c>
      <c r="H1049" s="64">
        <f t="shared" si="53"/>
        <v>31365</v>
      </c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</row>
    <row r="1050" spans="1:21">
      <c r="A1050" s="15">
        <v>1147</v>
      </c>
      <c r="B1050" s="15"/>
      <c r="C1050" s="63" t="s">
        <v>376</v>
      </c>
      <c r="D1050" s="15"/>
      <c r="E1050" s="51">
        <v>8</v>
      </c>
      <c r="F1050" s="51" t="s">
        <v>113</v>
      </c>
      <c r="G1050" s="50">
        <v>5644</v>
      </c>
      <c r="H1050" s="64">
        <f t="shared" si="53"/>
        <v>45152</v>
      </c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</row>
    <row r="1051" spans="1:21">
      <c r="A1051" s="15">
        <v>1148</v>
      </c>
      <c r="B1051" s="15"/>
      <c r="C1051" s="63" t="s">
        <v>291</v>
      </c>
      <c r="D1051" s="15"/>
      <c r="E1051" s="51">
        <v>10</v>
      </c>
      <c r="F1051" s="51" t="s">
        <v>292</v>
      </c>
      <c r="G1051" s="50">
        <v>5200</v>
      </c>
      <c r="H1051" s="64">
        <f t="shared" si="53"/>
        <v>52000</v>
      </c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</row>
    <row r="1052" spans="1:21" ht="31.5">
      <c r="A1052" s="15">
        <v>1149</v>
      </c>
      <c r="B1052" s="58" t="s">
        <v>54</v>
      </c>
      <c r="C1052" s="59" t="s">
        <v>53</v>
      </c>
      <c r="D1052" s="58" t="s">
        <v>348</v>
      </c>
      <c r="E1052" s="60"/>
      <c r="F1052" s="60"/>
      <c r="G1052" s="61"/>
      <c r="H1052" s="62">
        <f>SUM(H1053:H1066)</f>
        <v>3453268</v>
      </c>
      <c r="I1052" s="58" t="s">
        <v>19</v>
      </c>
      <c r="J1052" s="58"/>
      <c r="K1052" s="58">
        <v>1</v>
      </c>
      <c r="L1052" s="58"/>
      <c r="M1052" s="58"/>
      <c r="N1052" s="58"/>
      <c r="O1052" s="58">
        <v>1</v>
      </c>
      <c r="P1052" s="58"/>
      <c r="Q1052" s="58">
        <v>1</v>
      </c>
      <c r="R1052" s="58"/>
      <c r="S1052" s="58"/>
      <c r="T1052" s="58">
        <v>1</v>
      </c>
      <c r="U1052" s="58"/>
    </row>
    <row r="1053" spans="1:21">
      <c r="A1053" s="15">
        <v>1150</v>
      </c>
      <c r="B1053" s="15"/>
      <c r="C1053" s="63" t="s">
        <v>375</v>
      </c>
      <c r="D1053" s="15"/>
      <c r="E1053" s="51">
        <v>20</v>
      </c>
      <c r="F1053" s="51" t="s">
        <v>89</v>
      </c>
      <c r="G1053" s="50">
        <v>13499</v>
      </c>
      <c r="H1053" s="64">
        <f>+E1053*G1053</f>
        <v>269980</v>
      </c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</row>
    <row r="1054" spans="1:21">
      <c r="A1054" s="15">
        <v>1151</v>
      </c>
      <c r="B1054" s="15"/>
      <c r="C1054" s="63" t="s">
        <v>374</v>
      </c>
      <c r="D1054" s="15"/>
      <c r="E1054" s="51">
        <v>48</v>
      </c>
      <c r="F1054" s="51" t="s">
        <v>89</v>
      </c>
      <c r="G1054" s="50">
        <v>12184</v>
      </c>
      <c r="H1054" s="64">
        <f t="shared" ref="H1054:H1071" si="54">+E1054*G1054</f>
        <v>584832</v>
      </c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</row>
    <row r="1055" spans="1:21">
      <c r="A1055" s="15">
        <v>1152</v>
      </c>
      <c r="B1055" s="15"/>
      <c r="C1055" s="63" t="s">
        <v>264</v>
      </c>
      <c r="D1055" s="15"/>
      <c r="E1055" s="51">
        <v>20</v>
      </c>
      <c r="F1055" s="51" t="s">
        <v>89</v>
      </c>
      <c r="G1055" s="50">
        <v>3937</v>
      </c>
      <c r="H1055" s="64">
        <f t="shared" si="54"/>
        <v>78740</v>
      </c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</row>
    <row r="1056" spans="1:21">
      <c r="A1056" s="15">
        <v>1153</v>
      </c>
      <c r="B1056" s="15"/>
      <c r="C1056" s="63" t="s">
        <v>210</v>
      </c>
      <c r="D1056" s="15"/>
      <c r="E1056" s="51">
        <v>60</v>
      </c>
      <c r="F1056" s="51" t="s">
        <v>89</v>
      </c>
      <c r="G1056" s="50">
        <v>3175</v>
      </c>
      <c r="H1056" s="64">
        <f t="shared" si="54"/>
        <v>190500</v>
      </c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</row>
    <row r="1057" spans="1:23">
      <c r="A1057" s="15">
        <v>1154</v>
      </c>
      <c r="B1057" s="15"/>
      <c r="C1057" s="63" t="s">
        <v>373</v>
      </c>
      <c r="D1057" s="15"/>
      <c r="E1057" s="51">
        <v>80</v>
      </c>
      <c r="F1057" s="51" t="s">
        <v>89</v>
      </c>
      <c r="G1057" s="50">
        <v>4716.45</v>
      </c>
      <c r="H1057" s="64">
        <f t="shared" si="54"/>
        <v>377316</v>
      </c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</row>
    <row r="1058" spans="1:23">
      <c r="A1058" s="15">
        <v>1155</v>
      </c>
      <c r="B1058" s="15"/>
      <c r="C1058" s="63" t="s">
        <v>215</v>
      </c>
      <c r="D1058" s="15"/>
      <c r="E1058" s="51">
        <v>120</v>
      </c>
      <c r="F1058" s="51" t="s">
        <v>89</v>
      </c>
      <c r="G1058" s="50">
        <v>2139</v>
      </c>
      <c r="H1058" s="64">
        <f t="shared" si="54"/>
        <v>256680</v>
      </c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</row>
    <row r="1059" spans="1:23">
      <c r="A1059" s="15">
        <v>1156</v>
      </c>
      <c r="B1059" s="15"/>
      <c r="C1059" s="63" t="s">
        <v>217</v>
      </c>
      <c r="D1059" s="15"/>
      <c r="E1059" s="51">
        <v>40</v>
      </c>
      <c r="F1059" s="51" t="s">
        <v>89</v>
      </c>
      <c r="G1059" s="50">
        <v>1250</v>
      </c>
      <c r="H1059" s="64">
        <f t="shared" si="54"/>
        <v>50000</v>
      </c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</row>
    <row r="1060" spans="1:23">
      <c r="A1060" s="15">
        <v>1157</v>
      </c>
      <c r="B1060" s="15"/>
      <c r="C1060" s="63" t="s">
        <v>220</v>
      </c>
      <c r="D1060" s="15"/>
      <c r="E1060" s="51">
        <v>120</v>
      </c>
      <c r="F1060" s="51" t="s">
        <v>89</v>
      </c>
      <c r="G1060" s="50">
        <v>2113</v>
      </c>
      <c r="H1060" s="64">
        <f t="shared" si="54"/>
        <v>253560</v>
      </c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</row>
    <row r="1061" spans="1:23">
      <c r="A1061" s="15">
        <v>1158</v>
      </c>
      <c r="B1061" s="15"/>
      <c r="C1061" s="63" t="s">
        <v>222</v>
      </c>
      <c r="D1061" s="15"/>
      <c r="E1061" s="51">
        <v>40</v>
      </c>
      <c r="F1061" s="51" t="s">
        <v>89</v>
      </c>
      <c r="G1061" s="50">
        <v>1300</v>
      </c>
      <c r="H1061" s="64">
        <f t="shared" si="54"/>
        <v>52000</v>
      </c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</row>
    <row r="1062" spans="1:23">
      <c r="A1062" s="15">
        <v>1159</v>
      </c>
      <c r="B1062" s="15"/>
      <c r="C1062" s="63" t="s">
        <v>223</v>
      </c>
      <c r="D1062" s="15"/>
      <c r="E1062" s="51">
        <v>60</v>
      </c>
      <c r="F1062" s="51" t="s">
        <v>89</v>
      </c>
      <c r="G1062" s="50">
        <v>8610</v>
      </c>
      <c r="H1062" s="64">
        <f t="shared" si="54"/>
        <v>516600</v>
      </c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</row>
    <row r="1063" spans="1:23">
      <c r="A1063" s="15">
        <v>1160</v>
      </c>
      <c r="B1063" s="15"/>
      <c r="C1063" s="63" t="s">
        <v>224</v>
      </c>
      <c r="D1063" s="15"/>
      <c r="E1063" s="51">
        <v>60</v>
      </c>
      <c r="F1063" s="51" t="s">
        <v>89</v>
      </c>
      <c r="G1063" s="50">
        <v>6027</v>
      </c>
      <c r="H1063" s="64">
        <f t="shared" si="54"/>
        <v>361620</v>
      </c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</row>
    <row r="1064" spans="1:23">
      <c r="A1064" s="15">
        <v>1161</v>
      </c>
      <c r="B1064" s="15"/>
      <c r="C1064" s="63" t="s">
        <v>372</v>
      </c>
      <c r="D1064" s="15"/>
      <c r="E1064" s="51">
        <v>40</v>
      </c>
      <c r="F1064" s="51" t="s">
        <v>89</v>
      </c>
      <c r="G1064" s="50">
        <v>5404</v>
      </c>
      <c r="H1064" s="64">
        <f t="shared" si="54"/>
        <v>216160</v>
      </c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</row>
    <row r="1065" spans="1:23">
      <c r="A1065" s="15">
        <v>1162</v>
      </c>
      <c r="B1065" s="15"/>
      <c r="C1065" s="63" t="s">
        <v>225</v>
      </c>
      <c r="D1065" s="15"/>
      <c r="E1065" s="51">
        <v>80</v>
      </c>
      <c r="F1065" s="51" t="s">
        <v>89</v>
      </c>
      <c r="G1065" s="50">
        <v>1230</v>
      </c>
      <c r="H1065" s="64">
        <f t="shared" si="54"/>
        <v>98400</v>
      </c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</row>
    <row r="1066" spans="1:23" ht="30">
      <c r="A1066" s="15">
        <v>1163</v>
      </c>
      <c r="B1066" s="15"/>
      <c r="C1066" s="63" t="s">
        <v>226</v>
      </c>
      <c r="D1066" s="15"/>
      <c r="E1066" s="51">
        <v>80</v>
      </c>
      <c r="F1066" s="51" t="s">
        <v>89</v>
      </c>
      <c r="G1066" s="50">
        <v>1836</v>
      </c>
      <c r="H1066" s="64">
        <f t="shared" si="54"/>
        <v>146880</v>
      </c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</row>
    <row r="1067" spans="1:23" ht="30.6" customHeight="1">
      <c r="A1067" s="15">
        <v>34</v>
      </c>
      <c r="B1067" s="58" t="s">
        <v>54</v>
      </c>
      <c r="C1067" s="59" t="s">
        <v>252</v>
      </c>
      <c r="D1067" s="58" t="s">
        <v>348</v>
      </c>
      <c r="E1067" s="60"/>
      <c r="F1067" s="60"/>
      <c r="G1067" s="61"/>
      <c r="H1067" s="62">
        <f>SUM(H1068:H1071)</f>
        <v>200000</v>
      </c>
      <c r="I1067" s="58" t="s">
        <v>19</v>
      </c>
      <c r="J1067" s="58"/>
      <c r="K1067" s="58">
        <v>1</v>
      </c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</row>
    <row r="1068" spans="1:23" ht="14.45" customHeight="1">
      <c r="A1068" s="15"/>
      <c r="B1068" s="15"/>
      <c r="C1068" s="63" t="s">
        <v>412</v>
      </c>
      <c r="D1068" s="15"/>
      <c r="E1068" s="51">
        <v>1</v>
      </c>
      <c r="F1068" s="51" t="s">
        <v>113</v>
      </c>
      <c r="G1068" s="50">
        <v>26120</v>
      </c>
      <c r="H1068" s="64">
        <f t="shared" si="54"/>
        <v>26120</v>
      </c>
      <c r="I1068" s="93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</row>
    <row r="1069" spans="1:23">
      <c r="A1069" s="15"/>
      <c r="B1069" s="15"/>
      <c r="C1069" s="63" t="s">
        <v>413</v>
      </c>
      <c r="D1069" s="15"/>
      <c r="E1069" s="51">
        <v>2</v>
      </c>
      <c r="F1069" s="51" t="s">
        <v>89</v>
      </c>
      <c r="G1069" s="50">
        <v>16990</v>
      </c>
      <c r="H1069" s="64">
        <f t="shared" si="54"/>
        <v>33980</v>
      </c>
      <c r="I1069" s="93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</row>
    <row r="1070" spans="1:23">
      <c r="A1070" s="15"/>
      <c r="B1070" s="15"/>
      <c r="C1070" s="63" t="s">
        <v>414</v>
      </c>
      <c r="D1070" s="15"/>
      <c r="E1070" s="51">
        <v>2</v>
      </c>
      <c r="F1070" s="51" t="s">
        <v>89</v>
      </c>
      <c r="G1070" s="50">
        <v>22000</v>
      </c>
      <c r="H1070" s="64">
        <f t="shared" si="54"/>
        <v>44000</v>
      </c>
      <c r="I1070" s="93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</row>
    <row r="1071" spans="1:23">
      <c r="A1071" s="15"/>
      <c r="B1071" s="15"/>
      <c r="C1071" s="63" t="s">
        <v>415</v>
      </c>
      <c r="D1071" s="15"/>
      <c r="E1071" s="51">
        <v>2</v>
      </c>
      <c r="F1071" s="51" t="s">
        <v>89</v>
      </c>
      <c r="G1071" s="50">
        <v>47950</v>
      </c>
      <c r="H1071" s="64">
        <f t="shared" si="54"/>
        <v>95900</v>
      </c>
      <c r="I1071" s="94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</row>
    <row r="1072" spans="1:23" ht="31.5">
      <c r="A1072" s="15">
        <v>1164</v>
      </c>
      <c r="B1072" s="22" t="s">
        <v>47</v>
      </c>
      <c r="C1072" s="53" t="s">
        <v>48</v>
      </c>
      <c r="D1072" s="57" t="s">
        <v>18</v>
      </c>
      <c r="E1072" s="54"/>
      <c r="F1072" s="54"/>
      <c r="G1072" s="55"/>
      <c r="H1072" s="56">
        <f>+H1073+H1076+H1079+H1083+H1087+H1090+H1093+H1096+H1100+H1105+H1111+H1118</f>
        <v>2288140</v>
      </c>
      <c r="I1072" s="57" t="s">
        <v>19</v>
      </c>
      <c r="J1072" s="68">
        <f>SUBTOTAL(9,J1073:J1122)</f>
        <v>0</v>
      </c>
      <c r="K1072" s="68">
        <f t="shared" ref="K1072:U1072" si="55">SUBTOTAL(9,K1073:K1122)</f>
        <v>2</v>
      </c>
      <c r="L1072" s="68">
        <f t="shared" si="55"/>
        <v>2</v>
      </c>
      <c r="M1072" s="68">
        <f t="shared" si="55"/>
        <v>2</v>
      </c>
      <c r="N1072" s="68">
        <f t="shared" si="55"/>
        <v>6</v>
      </c>
      <c r="O1072" s="68">
        <f t="shared" si="55"/>
        <v>2</v>
      </c>
      <c r="P1072" s="68">
        <f t="shared" si="55"/>
        <v>0</v>
      </c>
      <c r="Q1072" s="68">
        <f t="shared" si="55"/>
        <v>4</v>
      </c>
      <c r="R1072" s="68">
        <f t="shared" si="55"/>
        <v>1</v>
      </c>
      <c r="S1072" s="68">
        <f t="shared" si="55"/>
        <v>3</v>
      </c>
      <c r="T1072" s="68">
        <f t="shared" si="55"/>
        <v>1</v>
      </c>
      <c r="U1072" s="68">
        <f t="shared" si="55"/>
        <v>0</v>
      </c>
      <c r="W1072" s="1">
        <v>24</v>
      </c>
    </row>
    <row r="1073" spans="1:21" ht="47.25">
      <c r="A1073" s="15">
        <v>1177</v>
      </c>
      <c r="B1073" s="58" t="s">
        <v>47</v>
      </c>
      <c r="C1073" s="59" t="s">
        <v>303</v>
      </c>
      <c r="D1073" s="58" t="s">
        <v>348</v>
      </c>
      <c r="E1073" s="60"/>
      <c r="F1073" s="60"/>
      <c r="G1073" s="61"/>
      <c r="H1073" s="62">
        <f>SUM(H1074:H1075)</f>
        <v>80000</v>
      </c>
      <c r="I1073" s="58" t="s">
        <v>19</v>
      </c>
      <c r="J1073" s="58"/>
      <c r="K1073" s="58"/>
      <c r="L1073" s="58"/>
      <c r="M1073" s="58"/>
      <c r="N1073" s="58"/>
      <c r="O1073" s="58">
        <v>1</v>
      </c>
      <c r="P1073" s="58"/>
      <c r="Q1073" s="58"/>
      <c r="R1073" s="58">
        <v>1</v>
      </c>
      <c r="S1073" s="58"/>
      <c r="T1073" s="58"/>
      <c r="U1073" s="58"/>
    </row>
    <row r="1074" spans="1:21">
      <c r="A1074" s="15">
        <v>1178</v>
      </c>
      <c r="B1074" s="15"/>
      <c r="C1074" s="63" t="s">
        <v>380</v>
      </c>
      <c r="D1074" s="15"/>
      <c r="E1074" s="51">
        <v>40</v>
      </c>
      <c r="F1074" s="51" t="s">
        <v>89</v>
      </c>
      <c r="G1074" s="50">
        <v>1500</v>
      </c>
      <c r="H1074" s="64">
        <f>+E1074*G1074</f>
        <v>60000</v>
      </c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</row>
    <row r="1075" spans="1:21">
      <c r="A1075" s="15">
        <v>1179</v>
      </c>
      <c r="B1075" s="15"/>
      <c r="C1075" s="63" t="s">
        <v>355</v>
      </c>
      <c r="D1075" s="15"/>
      <c r="E1075" s="51">
        <v>40</v>
      </c>
      <c r="F1075" s="51" t="s">
        <v>89</v>
      </c>
      <c r="G1075" s="50">
        <v>500</v>
      </c>
      <c r="H1075" s="64">
        <f>+E1075*G1075</f>
        <v>20000</v>
      </c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</row>
    <row r="1076" spans="1:21" ht="15.75">
      <c r="A1076" s="15">
        <v>1180</v>
      </c>
      <c r="B1076" s="58" t="s">
        <v>47</v>
      </c>
      <c r="C1076" s="59" t="s">
        <v>312</v>
      </c>
      <c r="D1076" s="58" t="s">
        <v>348</v>
      </c>
      <c r="E1076" s="60"/>
      <c r="F1076" s="60"/>
      <c r="G1076" s="61"/>
      <c r="H1076" s="62">
        <f>SUM(H1077:H1078)</f>
        <v>97000</v>
      </c>
      <c r="I1076" s="58" t="s">
        <v>19</v>
      </c>
      <c r="J1076" s="58"/>
      <c r="K1076" s="58"/>
      <c r="L1076" s="58"/>
      <c r="M1076" s="58"/>
      <c r="N1076" s="58">
        <v>1</v>
      </c>
      <c r="O1076" s="58"/>
      <c r="P1076" s="58"/>
      <c r="Q1076" s="58"/>
      <c r="R1076" s="58"/>
      <c r="S1076" s="58"/>
      <c r="T1076" s="58"/>
      <c r="U1076" s="58"/>
    </row>
    <row r="1077" spans="1:21">
      <c r="A1077" s="15">
        <v>1181</v>
      </c>
      <c r="B1077" s="15"/>
      <c r="C1077" s="63" t="s">
        <v>355</v>
      </c>
      <c r="D1077" s="15"/>
      <c r="E1077" s="51">
        <v>82</v>
      </c>
      <c r="F1077" s="51" t="s">
        <v>113</v>
      </c>
      <c r="G1077" s="50">
        <v>500</v>
      </c>
      <c r="H1077" s="64">
        <f>+E1077*G1077</f>
        <v>41000</v>
      </c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</row>
    <row r="1078" spans="1:21">
      <c r="A1078" s="15">
        <v>1182</v>
      </c>
      <c r="B1078" s="15"/>
      <c r="C1078" s="63" t="s">
        <v>323</v>
      </c>
      <c r="D1078" s="15"/>
      <c r="E1078" s="51">
        <v>40</v>
      </c>
      <c r="F1078" s="51" t="s">
        <v>113</v>
      </c>
      <c r="G1078" s="50">
        <v>1400</v>
      </c>
      <c r="H1078" s="64">
        <f>+E1078*G1078</f>
        <v>56000</v>
      </c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</row>
    <row r="1079" spans="1:21" ht="31.5">
      <c r="A1079" s="15">
        <v>1196</v>
      </c>
      <c r="B1079" s="58" t="s">
        <v>47</v>
      </c>
      <c r="C1079" s="59" t="s">
        <v>327</v>
      </c>
      <c r="D1079" s="58" t="s">
        <v>348</v>
      </c>
      <c r="E1079" s="60"/>
      <c r="F1079" s="60"/>
      <c r="G1079" s="61"/>
      <c r="H1079" s="62">
        <f>SUM(H1080:H1082)</f>
        <v>189200</v>
      </c>
      <c r="I1079" s="58" t="s">
        <v>19</v>
      </c>
      <c r="J1079" s="58"/>
      <c r="K1079" s="58"/>
      <c r="L1079" s="58">
        <v>1</v>
      </c>
      <c r="M1079" s="58"/>
      <c r="N1079" s="58"/>
      <c r="O1079" s="58"/>
      <c r="P1079" s="58"/>
      <c r="Q1079" s="58"/>
      <c r="R1079" s="58"/>
      <c r="S1079" s="58"/>
      <c r="T1079" s="58"/>
      <c r="U1079" s="58"/>
    </row>
    <row r="1080" spans="1:21">
      <c r="A1080" s="15">
        <v>1197</v>
      </c>
      <c r="B1080" s="15"/>
      <c r="C1080" s="63" t="s">
        <v>197</v>
      </c>
      <c r="D1080" s="15"/>
      <c r="E1080" s="51">
        <v>29</v>
      </c>
      <c r="F1080" s="51" t="s">
        <v>89</v>
      </c>
      <c r="G1080" s="50">
        <v>5000</v>
      </c>
      <c r="H1080" s="64">
        <f>+E1080*G1080</f>
        <v>145000</v>
      </c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</row>
    <row r="1081" spans="1:21">
      <c r="A1081" s="15">
        <v>1210</v>
      </c>
      <c r="B1081" s="15"/>
      <c r="C1081" s="63" t="s">
        <v>323</v>
      </c>
      <c r="D1081" s="15"/>
      <c r="E1081" s="51">
        <v>20</v>
      </c>
      <c r="F1081" s="51" t="s">
        <v>89</v>
      </c>
      <c r="G1081" s="50">
        <v>1400</v>
      </c>
      <c r="H1081" s="64">
        <f t="shared" ref="H1081:H1082" si="56">+E1081*G1081</f>
        <v>28000</v>
      </c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</row>
    <row r="1082" spans="1:21">
      <c r="A1082" s="15">
        <v>1198</v>
      </c>
      <c r="B1082" s="15"/>
      <c r="C1082" s="63" t="s">
        <v>141</v>
      </c>
      <c r="D1082" s="15"/>
      <c r="E1082" s="51">
        <v>20</v>
      </c>
      <c r="F1082" s="51" t="s">
        <v>89</v>
      </c>
      <c r="G1082" s="50">
        <v>810</v>
      </c>
      <c r="H1082" s="64">
        <f t="shared" si="56"/>
        <v>16200</v>
      </c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</row>
    <row r="1083" spans="1:21" ht="15.75">
      <c r="A1083" s="15">
        <v>1199</v>
      </c>
      <c r="B1083" s="58" t="s">
        <v>47</v>
      </c>
      <c r="C1083" s="59" t="s">
        <v>38</v>
      </c>
      <c r="D1083" s="58" t="s">
        <v>348</v>
      </c>
      <c r="E1083" s="60"/>
      <c r="F1083" s="60"/>
      <c r="G1083" s="61"/>
      <c r="H1083" s="62">
        <f>SUM(H1084:H1086)</f>
        <v>100220</v>
      </c>
      <c r="I1083" s="58" t="s">
        <v>19</v>
      </c>
      <c r="J1083" s="58"/>
      <c r="K1083" s="58"/>
      <c r="L1083" s="58"/>
      <c r="M1083" s="58"/>
      <c r="N1083" s="58">
        <v>1</v>
      </c>
      <c r="O1083" s="58"/>
      <c r="P1083" s="58"/>
      <c r="Q1083" s="58"/>
      <c r="R1083" s="58"/>
      <c r="S1083" s="58"/>
      <c r="T1083" s="58"/>
      <c r="U1083" s="58"/>
    </row>
    <row r="1084" spans="1:21">
      <c r="A1084" s="15">
        <v>1200</v>
      </c>
      <c r="B1084" s="15"/>
      <c r="C1084" s="63" t="s">
        <v>176</v>
      </c>
      <c r="D1084" s="15"/>
      <c r="E1084" s="51">
        <v>11</v>
      </c>
      <c r="F1084" s="51" t="s">
        <v>89</v>
      </c>
      <c r="G1084" s="50">
        <v>3000</v>
      </c>
      <c r="H1084" s="64">
        <f>+E1084*G1084</f>
        <v>33000</v>
      </c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</row>
    <row r="1085" spans="1:21">
      <c r="A1085" s="15">
        <v>1201</v>
      </c>
      <c r="B1085" s="15"/>
      <c r="C1085" s="63" t="s">
        <v>197</v>
      </c>
      <c r="D1085" s="15"/>
      <c r="E1085" s="51">
        <v>10</v>
      </c>
      <c r="F1085" s="51" t="s">
        <v>89</v>
      </c>
      <c r="G1085" s="50">
        <v>5000</v>
      </c>
      <c r="H1085" s="64">
        <f t="shared" ref="H1085:H1086" si="57">+E1085*G1085</f>
        <v>50000</v>
      </c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</row>
    <row r="1086" spans="1:21">
      <c r="A1086" s="15">
        <v>1202</v>
      </c>
      <c r="B1086" s="15"/>
      <c r="C1086" s="63" t="s">
        <v>178</v>
      </c>
      <c r="D1086" s="15"/>
      <c r="E1086" s="51">
        <v>41</v>
      </c>
      <c r="F1086" s="51" t="s">
        <v>89</v>
      </c>
      <c r="G1086" s="50">
        <v>420</v>
      </c>
      <c r="H1086" s="64">
        <f t="shared" si="57"/>
        <v>17220</v>
      </c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</row>
    <row r="1087" spans="1:21" ht="15.75">
      <c r="A1087" s="15">
        <v>1208</v>
      </c>
      <c r="B1087" s="58" t="s">
        <v>47</v>
      </c>
      <c r="C1087" s="59" t="s">
        <v>392</v>
      </c>
      <c r="D1087" s="58" t="s">
        <v>348</v>
      </c>
      <c r="E1087" s="60"/>
      <c r="F1087" s="60"/>
      <c r="G1087" s="61"/>
      <c r="H1087" s="62">
        <f>SUM(H1088:H1089)</f>
        <v>105500</v>
      </c>
      <c r="I1087" s="58" t="s">
        <v>19</v>
      </c>
      <c r="J1087" s="58"/>
      <c r="K1087" s="58"/>
      <c r="L1087" s="58"/>
      <c r="M1087" s="58"/>
      <c r="N1087" s="58"/>
      <c r="O1087" s="58"/>
      <c r="P1087" s="58"/>
      <c r="Q1087" s="58">
        <v>1</v>
      </c>
      <c r="R1087" s="58"/>
      <c r="S1087" s="58"/>
      <c r="T1087" s="58"/>
      <c r="U1087" s="58"/>
    </row>
    <row r="1088" spans="1:21">
      <c r="A1088" s="15">
        <v>1209</v>
      </c>
      <c r="B1088" s="15"/>
      <c r="C1088" s="63" t="s">
        <v>355</v>
      </c>
      <c r="D1088" s="15"/>
      <c r="E1088" s="51">
        <v>85</v>
      </c>
      <c r="F1088" s="51" t="s">
        <v>89</v>
      </c>
      <c r="G1088" s="50">
        <v>500</v>
      </c>
      <c r="H1088" s="64">
        <f>+E1088*G1088</f>
        <v>42500</v>
      </c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</row>
    <row r="1089" spans="1:21">
      <c r="A1089" s="15">
        <v>1210</v>
      </c>
      <c r="B1089" s="15"/>
      <c r="C1089" s="63" t="s">
        <v>323</v>
      </c>
      <c r="D1089" s="15"/>
      <c r="E1089" s="51">
        <v>45</v>
      </c>
      <c r="F1089" s="51" t="s">
        <v>89</v>
      </c>
      <c r="G1089" s="50">
        <v>1400</v>
      </c>
      <c r="H1089" s="64">
        <f>+E1089*G1089</f>
        <v>63000</v>
      </c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</row>
    <row r="1090" spans="1:21" ht="31.5">
      <c r="A1090" s="15">
        <v>1211</v>
      </c>
      <c r="B1090" s="58" t="s">
        <v>47</v>
      </c>
      <c r="C1090" s="59" t="s">
        <v>41</v>
      </c>
      <c r="D1090" s="58" t="s">
        <v>348</v>
      </c>
      <c r="E1090" s="60"/>
      <c r="F1090" s="60"/>
      <c r="G1090" s="61"/>
      <c r="H1090" s="62">
        <f>SUM(H1091:H1092)</f>
        <v>224000</v>
      </c>
      <c r="I1090" s="58" t="s">
        <v>19</v>
      </c>
      <c r="J1090" s="58"/>
      <c r="K1090" s="58"/>
      <c r="L1090" s="58"/>
      <c r="M1090" s="58">
        <v>1</v>
      </c>
      <c r="N1090" s="58"/>
      <c r="O1090" s="58"/>
      <c r="P1090" s="58"/>
      <c r="Q1090" s="58"/>
      <c r="R1090" s="58"/>
      <c r="S1090" s="58">
        <v>1</v>
      </c>
      <c r="T1090" s="58"/>
      <c r="U1090" s="58"/>
    </row>
    <row r="1091" spans="1:21">
      <c r="A1091" s="15">
        <v>1212</v>
      </c>
      <c r="B1091" s="15"/>
      <c r="C1091" s="63" t="s">
        <v>176</v>
      </c>
      <c r="D1091" s="15"/>
      <c r="E1091" s="51">
        <v>28</v>
      </c>
      <c r="F1091" s="51" t="s">
        <v>89</v>
      </c>
      <c r="G1091" s="50">
        <v>3000</v>
      </c>
      <c r="H1091" s="64">
        <f>+E1091*G1091</f>
        <v>84000</v>
      </c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</row>
    <row r="1092" spans="1:21">
      <c r="A1092" s="15">
        <v>1213</v>
      </c>
      <c r="B1092" s="15"/>
      <c r="C1092" s="63" t="s">
        <v>197</v>
      </c>
      <c r="D1092" s="15"/>
      <c r="E1092" s="51">
        <v>28</v>
      </c>
      <c r="F1092" s="51" t="s">
        <v>89</v>
      </c>
      <c r="G1092" s="50">
        <v>5000</v>
      </c>
      <c r="H1092" s="64">
        <f>+E1092*G1092</f>
        <v>140000</v>
      </c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</row>
    <row r="1093" spans="1:21" ht="31.5">
      <c r="A1093" s="15">
        <v>1214</v>
      </c>
      <c r="B1093" s="58" t="s">
        <v>47</v>
      </c>
      <c r="C1093" s="59" t="s">
        <v>37</v>
      </c>
      <c r="D1093" s="58" t="s">
        <v>348</v>
      </c>
      <c r="E1093" s="60"/>
      <c r="F1093" s="60"/>
      <c r="G1093" s="61"/>
      <c r="H1093" s="62">
        <f>SUM(H1094:H1095)</f>
        <v>150000</v>
      </c>
      <c r="I1093" s="58" t="s">
        <v>19</v>
      </c>
      <c r="J1093" s="58"/>
      <c r="K1093" s="58"/>
      <c r="L1093" s="58"/>
      <c r="M1093" s="58"/>
      <c r="N1093" s="58">
        <v>1</v>
      </c>
      <c r="O1093" s="58"/>
      <c r="P1093" s="58"/>
      <c r="Q1093" s="58"/>
      <c r="R1093" s="58"/>
      <c r="S1093" s="58">
        <v>1</v>
      </c>
      <c r="T1093" s="58"/>
      <c r="U1093" s="58"/>
    </row>
    <row r="1094" spans="1:21" ht="30">
      <c r="A1094" s="15">
        <v>1215</v>
      </c>
      <c r="B1094" s="15"/>
      <c r="C1094" s="63" t="s">
        <v>379</v>
      </c>
      <c r="D1094" s="15"/>
      <c r="E1094" s="51">
        <v>20</v>
      </c>
      <c r="F1094" s="51" t="s">
        <v>89</v>
      </c>
      <c r="G1094" s="50">
        <v>3000</v>
      </c>
      <c r="H1094" s="64">
        <f t="shared" ref="H1094:H1095" si="58">+E1094*G1094</f>
        <v>60000</v>
      </c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</row>
    <row r="1095" spans="1:21">
      <c r="A1095" s="15">
        <v>1216</v>
      </c>
      <c r="B1095" s="15"/>
      <c r="C1095" s="63" t="s">
        <v>378</v>
      </c>
      <c r="D1095" s="15"/>
      <c r="E1095" s="51">
        <v>18</v>
      </c>
      <c r="F1095" s="51" t="s">
        <v>89</v>
      </c>
      <c r="G1095" s="50">
        <v>5000</v>
      </c>
      <c r="H1095" s="64">
        <f t="shared" si="58"/>
        <v>90000</v>
      </c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</row>
    <row r="1096" spans="1:21" ht="15.75">
      <c r="A1096" s="15">
        <v>1222</v>
      </c>
      <c r="B1096" s="58" t="s">
        <v>47</v>
      </c>
      <c r="C1096" s="59" t="s">
        <v>42</v>
      </c>
      <c r="D1096" s="58" t="s">
        <v>348</v>
      </c>
      <c r="E1096" s="60"/>
      <c r="F1096" s="60"/>
      <c r="G1096" s="61"/>
      <c r="H1096" s="62">
        <f>SUM(H1097:H1099)</f>
        <v>201600</v>
      </c>
      <c r="I1096" s="58" t="s">
        <v>19</v>
      </c>
      <c r="J1096" s="58"/>
      <c r="K1096" s="58">
        <v>1</v>
      </c>
      <c r="L1096" s="58"/>
      <c r="M1096" s="58"/>
      <c r="N1096" s="58">
        <v>1</v>
      </c>
      <c r="O1096" s="58"/>
      <c r="P1096" s="58"/>
      <c r="Q1096" s="58">
        <v>1</v>
      </c>
      <c r="R1096" s="58"/>
      <c r="S1096" s="58">
        <v>1</v>
      </c>
      <c r="T1096" s="58"/>
      <c r="U1096" s="58"/>
    </row>
    <row r="1097" spans="1:21">
      <c r="A1097" s="15">
        <v>1223</v>
      </c>
      <c r="B1097" s="15"/>
      <c r="C1097" s="63" t="s">
        <v>323</v>
      </c>
      <c r="D1097" s="15"/>
      <c r="E1097" s="51">
        <v>40</v>
      </c>
      <c r="F1097" s="51" t="s">
        <v>89</v>
      </c>
      <c r="G1097" s="50">
        <v>1400</v>
      </c>
      <c r="H1097" s="64">
        <f>+E1097*G1097</f>
        <v>56000</v>
      </c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</row>
    <row r="1098" spans="1:21">
      <c r="A1098" s="15">
        <v>1224</v>
      </c>
      <c r="B1098" s="15"/>
      <c r="C1098" s="63" t="s">
        <v>110</v>
      </c>
      <c r="D1098" s="15"/>
      <c r="E1098" s="51">
        <v>20</v>
      </c>
      <c r="F1098" s="51" t="s">
        <v>89</v>
      </c>
      <c r="G1098" s="50">
        <v>3500</v>
      </c>
      <c r="H1098" s="64">
        <f t="shared" ref="H1098:H1099" si="59">+E1098*G1098</f>
        <v>70000</v>
      </c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</row>
    <row r="1099" spans="1:21">
      <c r="A1099" s="15">
        <v>1225</v>
      </c>
      <c r="B1099" s="15"/>
      <c r="C1099" s="63" t="s">
        <v>178</v>
      </c>
      <c r="D1099" s="15"/>
      <c r="E1099" s="51">
        <v>180</v>
      </c>
      <c r="F1099" s="51" t="s">
        <v>89</v>
      </c>
      <c r="G1099" s="50">
        <v>420</v>
      </c>
      <c r="H1099" s="64">
        <f t="shared" si="59"/>
        <v>75600</v>
      </c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</row>
    <row r="1100" spans="1:21" ht="15.75">
      <c r="A1100" s="15">
        <v>1245</v>
      </c>
      <c r="B1100" s="58" t="s">
        <v>47</v>
      </c>
      <c r="C1100" s="59" t="s">
        <v>30</v>
      </c>
      <c r="D1100" s="58" t="s">
        <v>348</v>
      </c>
      <c r="E1100" s="60"/>
      <c r="F1100" s="60"/>
      <c r="G1100" s="61"/>
      <c r="H1100" s="62">
        <f>SUM(H1101:H1104)</f>
        <v>657000</v>
      </c>
      <c r="I1100" s="58" t="s">
        <v>19</v>
      </c>
      <c r="J1100" s="58"/>
      <c r="K1100" s="58"/>
      <c r="L1100" s="58">
        <v>1</v>
      </c>
      <c r="M1100" s="58"/>
      <c r="N1100" s="58"/>
      <c r="O1100" s="58"/>
      <c r="P1100" s="58"/>
      <c r="Q1100" s="58"/>
      <c r="R1100" s="58"/>
      <c r="S1100" s="58"/>
      <c r="T1100" s="58"/>
      <c r="U1100" s="58"/>
    </row>
    <row r="1101" spans="1:21">
      <c r="A1101" s="15">
        <v>1246</v>
      </c>
      <c r="B1101" s="15"/>
      <c r="C1101" s="63" t="s">
        <v>176</v>
      </c>
      <c r="D1101" s="15"/>
      <c r="E1101" s="51">
        <v>57</v>
      </c>
      <c r="F1101" s="51" t="s">
        <v>89</v>
      </c>
      <c r="G1101" s="50">
        <v>3000</v>
      </c>
      <c r="H1101" s="64">
        <f>+E1101*G1101</f>
        <v>171000</v>
      </c>
      <c r="I1101" s="93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</row>
    <row r="1102" spans="1:21">
      <c r="A1102" s="15">
        <v>1264</v>
      </c>
      <c r="B1102" s="15"/>
      <c r="C1102" s="63" t="s">
        <v>196</v>
      </c>
      <c r="D1102" s="15"/>
      <c r="E1102" s="51">
        <v>100</v>
      </c>
      <c r="F1102" s="51" t="s">
        <v>89</v>
      </c>
      <c r="G1102" s="50">
        <v>600</v>
      </c>
      <c r="H1102" s="64">
        <f t="shared" ref="H1102:H1104" si="60">+E1102*G1102</f>
        <v>60000</v>
      </c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</row>
    <row r="1103" spans="1:21">
      <c r="A1103" s="15"/>
      <c r="B1103" s="15"/>
      <c r="C1103" s="63" t="s">
        <v>202</v>
      </c>
      <c r="D1103" s="15"/>
      <c r="E1103" s="51">
        <v>20</v>
      </c>
      <c r="F1103" s="51" t="s">
        <v>371</v>
      </c>
      <c r="G1103" s="50">
        <v>1300</v>
      </c>
      <c r="H1103" s="64">
        <f t="shared" si="60"/>
        <v>26000</v>
      </c>
      <c r="I1103" s="93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</row>
    <row r="1104" spans="1:21">
      <c r="A1104" s="15">
        <v>1247</v>
      </c>
      <c r="B1104" s="15"/>
      <c r="C1104" s="63" t="s">
        <v>197</v>
      </c>
      <c r="D1104" s="15"/>
      <c r="E1104" s="51">
        <v>80</v>
      </c>
      <c r="F1104" s="51" t="s">
        <v>89</v>
      </c>
      <c r="G1104" s="50">
        <v>5000</v>
      </c>
      <c r="H1104" s="64">
        <f t="shared" si="60"/>
        <v>400000</v>
      </c>
      <c r="I1104" s="94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</row>
    <row r="1105" spans="1:21" ht="15.75">
      <c r="A1105" s="15">
        <v>1248</v>
      </c>
      <c r="B1105" s="58" t="s">
        <v>47</v>
      </c>
      <c r="C1105" s="59" t="s">
        <v>325</v>
      </c>
      <c r="D1105" s="58" t="s">
        <v>348</v>
      </c>
      <c r="E1105" s="60"/>
      <c r="F1105" s="60"/>
      <c r="G1105" s="61"/>
      <c r="H1105" s="62">
        <f>SUM(H1106:H1110)</f>
        <v>93900</v>
      </c>
      <c r="I1105" s="58" t="s">
        <v>19</v>
      </c>
      <c r="J1105" s="58"/>
      <c r="K1105" s="58"/>
      <c r="L1105" s="58"/>
      <c r="M1105" s="58">
        <v>1</v>
      </c>
      <c r="N1105" s="58"/>
      <c r="O1105" s="58">
        <v>1</v>
      </c>
      <c r="P1105" s="58"/>
      <c r="Q1105" s="58">
        <v>1</v>
      </c>
      <c r="R1105" s="58"/>
      <c r="S1105" s="58"/>
      <c r="T1105" s="58"/>
      <c r="U1105" s="58"/>
    </row>
    <row r="1106" spans="1:21">
      <c r="A1106" s="15">
        <v>1249</v>
      </c>
      <c r="B1106" s="15"/>
      <c r="C1106" s="63" t="s">
        <v>198</v>
      </c>
      <c r="D1106" s="15"/>
      <c r="E1106" s="51">
        <v>6</v>
      </c>
      <c r="F1106" s="51" t="s">
        <v>89</v>
      </c>
      <c r="G1106" s="50">
        <v>6500</v>
      </c>
      <c r="H1106" s="64">
        <f>+E1106*G1106</f>
        <v>39000</v>
      </c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</row>
    <row r="1107" spans="1:21">
      <c r="A1107" s="15">
        <v>1250</v>
      </c>
      <c r="B1107" s="15"/>
      <c r="C1107" s="63" t="s">
        <v>199</v>
      </c>
      <c r="D1107" s="15"/>
      <c r="E1107" s="51">
        <v>6</v>
      </c>
      <c r="F1107" s="51" t="s">
        <v>89</v>
      </c>
      <c r="G1107" s="50">
        <v>6000</v>
      </c>
      <c r="H1107" s="64">
        <f t="shared" ref="H1107:H1110" si="61">+E1107*G1107</f>
        <v>36000</v>
      </c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</row>
    <row r="1108" spans="1:21">
      <c r="A1108" s="15">
        <v>1251</v>
      </c>
      <c r="B1108" s="15"/>
      <c r="C1108" s="63" t="s">
        <v>200</v>
      </c>
      <c r="D1108" s="15"/>
      <c r="E1108" s="51">
        <v>6</v>
      </c>
      <c r="F1108" s="51" t="s">
        <v>89</v>
      </c>
      <c r="G1108" s="50">
        <v>1100</v>
      </c>
      <c r="H1108" s="64">
        <f t="shared" si="61"/>
        <v>6600</v>
      </c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</row>
    <row r="1109" spans="1:21">
      <c r="A1109" s="15">
        <v>1252</v>
      </c>
      <c r="B1109" s="15"/>
      <c r="C1109" s="63" t="s">
        <v>201</v>
      </c>
      <c r="D1109" s="15"/>
      <c r="E1109" s="51">
        <v>6</v>
      </c>
      <c r="F1109" s="51" t="s">
        <v>89</v>
      </c>
      <c r="G1109" s="50">
        <v>750</v>
      </c>
      <c r="H1109" s="64">
        <f t="shared" si="61"/>
        <v>4500</v>
      </c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</row>
    <row r="1110" spans="1:21">
      <c r="A1110" s="15">
        <v>1253</v>
      </c>
      <c r="B1110" s="15"/>
      <c r="C1110" s="63" t="s">
        <v>202</v>
      </c>
      <c r="D1110" s="15"/>
      <c r="E1110" s="51">
        <v>6</v>
      </c>
      <c r="F1110" s="51" t="s">
        <v>371</v>
      </c>
      <c r="G1110" s="50">
        <v>1300</v>
      </c>
      <c r="H1110" s="64">
        <f t="shared" si="61"/>
        <v>7800</v>
      </c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</row>
    <row r="1111" spans="1:21" ht="31.5">
      <c r="A1111" s="15">
        <v>1259</v>
      </c>
      <c r="B1111" s="58" t="s">
        <v>47</v>
      </c>
      <c r="C1111" s="59" t="s">
        <v>364</v>
      </c>
      <c r="D1111" s="58" t="s">
        <v>348</v>
      </c>
      <c r="E1111" s="60"/>
      <c r="F1111" s="60"/>
      <c r="G1111" s="61"/>
      <c r="H1111" s="62">
        <f>SUM(H1112:H1117)</f>
        <v>209520</v>
      </c>
      <c r="I1111" s="58" t="s">
        <v>19</v>
      </c>
      <c r="J1111" s="58"/>
      <c r="K1111" s="58">
        <v>1</v>
      </c>
      <c r="L1111" s="58"/>
      <c r="M1111" s="58"/>
      <c r="N1111" s="58">
        <v>1</v>
      </c>
      <c r="O1111" s="58"/>
      <c r="P1111" s="58"/>
      <c r="Q1111" s="58">
        <v>1</v>
      </c>
      <c r="R1111" s="58"/>
      <c r="S1111" s="58"/>
      <c r="T1111" s="58">
        <v>1</v>
      </c>
      <c r="U1111" s="58"/>
    </row>
    <row r="1112" spans="1:21">
      <c r="A1112" s="15">
        <v>1260</v>
      </c>
      <c r="B1112" s="15"/>
      <c r="C1112" s="63" t="s">
        <v>112</v>
      </c>
      <c r="D1112" s="15"/>
      <c r="E1112" s="51">
        <v>40</v>
      </c>
      <c r="F1112" s="51" t="s">
        <v>89</v>
      </c>
      <c r="G1112" s="50">
        <v>2480</v>
      </c>
      <c r="H1112" s="64">
        <f>+E1112*G1112</f>
        <v>99200</v>
      </c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</row>
    <row r="1113" spans="1:21">
      <c r="A1113" s="15">
        <v>1261</v>
      </c>
      <c r="B1113" s="15"/>
      <c r="C1113" s="63" t="s">
        <v>195</v>
      </c>
      <c r="D1113" s="15"/>
      <c r="E1113" s="51">
        <v>12</v>
      </c>
      <c r="F1113" s="51" t="s">
        <v>89</v>
      </c>
      <c r="G1113" s="50">
        <v>2500</v>
      </c>
      <c r="H1113" s="64">
        <f t="shared" ref="H1113:H1117" si="62">+E1113*G1113</f>
        <v>30000</v>
      </c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</row>
    <row r="1114" spans="1:21">
      <c r="A1114" s="15">
        <v>1262</v>
      </c>
      <c r="B1114" s="15"/>
      <c r="C1114" s="63" t="s">
        <v>177</v>
      </c>
      <c r="D1114" s="15"/>
      <c r="E1114" s="51">
        <v>12</v>
      </c>
      <c r="F1114" s="51" t="s">
        <v>89</v>
      </c>
      <c r="G1114" s="50">
        <v>1100</v>
      </c>
      <c r="H1114" s="64">
        <f t="shared" si="62"/>
        <v>13200</v>
      </c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</row>
    <row r="1115" spans="1:21">
      <c r="A1115" s="15">
        <v>1263</v>
      </c>
      <c r="B1115" s="15"/>
      <c r="C1115" s="63" t="s">
        <v>293</v>
      </c>
      <c r="D1115" s="15"/>
      <c r="E1115" s="51">
        <v>36</v>
      </c>
      <c r="F1115" s="51" t="s">
        <v>89</v>
      </c>
      <c r="G1115" s="50">
        <v>420</v>
      </c>
      <c r="H1115" s="64">
        <f t="shared" si="62"/>
        <v>15120</v>
      </c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</row>
    <row r="1116" spans="1:21">
      <c r="A1116" s="15">
        <v>1264</v>
      </c>
      <c r="B1116" s="15"/>
      <c r="C1116" s="63" t="s">
        <v>196</v>
      </c>
      <c r="D1116" s="15"/>
      <c r="E1116" s="51">
        <v>12</v>
      </c>
      <c r="F1116" s="51" t="s">
        <v>89</v>
      </c>
      <c r="G1116" s="50">
        <v>600</v>
      </c>
      <c r="H1116" s="64">
        <f t="shared" si="62"/>
        <v>7200</v>
      </c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</row>
    <row r="1117" spans="1:21">
      <c r="A1117" s="15">
        <v>1265</v>
      </c>
      <c r="B1117" s="15"/>
      <c r="C1117" s="63" t="s">
        <v>176</v>
      </c>
      <c r="D1117" s="15"/>
      <c r="E1117" s="51">
        <v>16</v>
      </c>
      <c r="F1117" s="51" t="s">
        <v>89</v>
      </c>
      <c r="G1117" s="50">
        <v>2800</v>
      </c>
      <c r="H1117" s="64">
        <f t="shared" si="62"/>
        <v>44800</v>
      </c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</row>
    <row r="1118" spans="1:21" ht="15.75">
      <c r="A1118" s="15">
        <v>1199</v>
      </c>
      <c r="B1118" s="58" t="s">
        <v>47</v>
      </c>
      <c r="C1118" s="59" t="s">
        <v>398</v>
      </c>
      <c r="D1118" s="58" t="s">
        <v>348</v>
      </c>
      <c r="E1118" s="60"/>
      <c r="F1118" s="60"/>
      <c r="G1118" s="61"/>
      <c r="H1118" s="62">
        <f>SUM(H1119:H1122)</f>
        <v>180200</v>
      </c>
      <c r="I1118" s="58" t="s">
        <v>19</v>
      </c>
      <c r="J1118" s="58"/>
      <c r="K1118" s="58"/>
      <c r="L1118" s="58"/>
      <c r="M1118" s="58"/>
      <c r="N1118" s="58">
        <v>1</v>
      </c>
      <c r="O1118" s="58"/>
      <c r="P1118" s="58"/>
      <c r="Q1118" s="58"/>
      <c r="R1118" s="58"/>
      <c r="S1118" s="58"/>
      <c r="T1118" s="58"/>
      <c r="U1118" s="58"/>
    </row>
    <row r="1119" spans="1:21">
      <c r="A1119" s="15">
        <v>1200</v>
      </c>
      <c r="B1119" s="15"/>
      <c r="C1119" s="63" t="s">
        <v>176</v>
      </c>
      <c r="D1119" s="15"/>
      <c r="E1119" s="51">
        <v>15</v>
      </c>
      <c r="F1119" s="51" t="s">
        <v>89</v>
      </c>
      <c r="G1119" s="50">
        <v>3000</v>
      </c>
      <c r="H1119" s="64">
        <f>+E1119*G1119</f>
        <v>45000</v>
      </c>
      <c r="I1119" s="93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</row>
    <row r="1120" spans="1:21">
      <c r="A1120" s="15">
        <v>1201</v>
      </c>
      <c r="B1120" s="15"/>
      <c r="C1120" s="63" t="s">
        <v>197</v>
      </c>
      <c r="D1120" s="15"/>
      <c r="E1120" s="51">
        <v>10</v>
      </c>
      <c r="F1120" s="51" t="s">
        <v>89</v>
      </c>
      <c r="G1120" s="50">
        <v>5000</v>
      </c>
      <c r="H1120" s="64">
        <f t="shared" ref="H1120:H1122" si="63">+E1120*G1120</f>
        <v>50000</v>
      </c>
      <c r="I1120" s="94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</row>
    <row r="1121" spans="1:23">
      <c r="A1121" s="15">
        <v>1264</v>
      </c>
      <c r="B1121" s="15"/>
      <c r="C1121" s="63" t="s">
        <v>196</v>
      </c>
      <c r="D1121" s="15"/>
      <c r="E1121" s="51">
        <v>100</v>
      </c>
      <c r="F1121" s="51" t="s">
        <v>89</v>
      </c>
      <c r="G1121" s="50">
        <v>600</v>
      </c>
      <c r="H1121" s="64">
        <f t="shared" si="63"/>
        <v>60000</v>
      </c>
      <c r="I1121" s="93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</row>
    <row r="1122" spans="1:23">
      <c r="A1122" s="15">
        <v>1202</v>
      </c>
      <c r="B1122" s="15"/>
      <c r="C1122" s="63" t="s">
        <v>178</v>
      </c>
      <c r="D1122" s="15"/>
      <c r="E1122" s="51">
        <v>60</v>
      </c>
      <c r="F1122" s="51" t="s">
        <v>89</v>
      </c>
      <c r="G1122" s="50">
        <v>420</v>
      </c>
      <c r="H1122" s="64">
        <f t="shared" si="63"/>
        <v>25200</v>
      </c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</row>
    <row r="1123" spans="1:23" ht="15.75">
      <c r="A1123" s="15">
        <v>1266</v>
      </c>
      <c r="B1123" s="22" t="s">
        <v>45</v>
      </c>
      <c r="C1123" s="53" t="s">
        <v>384</v>
      </c>
      <c r="D1123" s="57" t="s">
        <v>18</v>
      </c>
      <c r="E1123" s="54"/>
      <c r="F1123" s="54"/>
      <c r="G1123" s="55"/>
      <c r="H1123" s="56">
        <f>+H1124+H1127+H1130+H1133+H1136+H1139+H1142+H1145+H1148+H1151+H1154+H1157+H1160+H1163+H1166+H1169+H1172</f>
        <v>2121500</v>
      </c>
      <c r="I1123" s="57" t="s">
        <v>19</v>
      </c>
      <c r="J1123" s="68">
        <f>SUM(J1124:J1174)</f>
        <v>0</v>
      </c>
      <c r="K1123" s="68">
        <f t="shared" ref="K1123:U1123" si="64">SUM(K1124:K1174)</f>
        <v>1</v>
      </c>
      <c r="L1123" s="68">
        <f t="shared" si="64"/>
        <v>2</v>
      </c>
      <c r="M1123" s="68">
        <f t="shared" si="64"/>
        <v>4</v>
      </c>
      <c r="N1123" s="68">
        <f t="shared" si="64"/>
        <v>5</v>
      </c>
      <c r="O1123" s="68">
        <f t="shared" si="64"/>
        <v>3</v>
      </c>
      <c r="P1123" s="68">
        <f t="shared" si="64"/>
        <v>2</v>
      </c>
      <c r="Q1123" s="68">
        <f t="shared" si="64"/>
        <v>2</v>
      </c>
      <c r="R1123" s="68">
        <f t="shared" si="64"/>
        <v>1</v>
      </c>
      <c r="S1123" s="68">
        <f t="shared" si="64"/>
        <v>2</v>
      </c>
      <c r="T1123" s="68">
        <f t="shared" si="64"/>
        <v>1</v>
      </c>
      <c r="U1123" s="68">
        <f t="shared" si="64"/>
        <v>0</v>
      </c>
      <c r="W1123" s="1">
        <f>SUBTOTAL(9,J1123:U1123)</f>
        <v>23</v>
      </c>
    </row>
    <row r="1124" spans="1:23" ht="31.5">
      <c r="A1124" s="15">
        <v>1267</v>
      </c>
      <c r="B1124" s="58" t="s">
        <v>45</v>
      </c>
      <c r="C1124" s="59" t="s">
        <v>37</v>
      </c>
      <c r="D1124" s="58" t="s">
        <v>348</v>
      </c>
      <c r="E1124" s="60"/>
      <c r="F1124" s="60"/>
      <c r="G1124" s="61"/>
      <c r="H1124" s="62">
        <f>SUM(H1125:H1126)</f>
        <v>54000</v>
      </c>
      <c r="I1124" s="58" t="s">
        <v>19</v>
      </c>
      <c r="J1124" s="58"/>
      <c r="K1124" s="58"/>
      <c r="L1124" s="58"/>
      <c r="M1124" s="58"/>
      <c r="N1124" s="58">
        <v>1</v>
      </c>
      <c r="O1124" s="58"/>
      <c r="P1124" s="58"/>
      <c r="Q1124" s="58"/>
      <c r="R1124" s="58"/>
      <c r="S1124" s="58"/>
      <c r="T1124" s="58"/>
      <c r="U1124" s="58"/>
    </row>
    <row r="1125" spans="1:23">
      <c r="A1125" s="15">
        <v>1268</v>
      </c>
      <c r="B1125" s="15"/>
      <c r="C1125" s="63" t="s">
        <v>124</v>
      </c>
      <c r="D1125" s="15"/>
      <c r="E1125" s="51">
        <v>36</v>
      </c>
      <c r="F1125" s="51" t="s">
        <v>89</v>
      </c>
      <c r="G1125" s="50">
        <v>1000</v>
      </c>
      <c r="H1125" s="64">
        <f>+E1125*G1125</f>
        <v>36000</v>
      </c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</row>
    <row r="1126" spans="1:23">
      <c r="A1126" s="15">
        <v>1269</v>
      </c>
      <c r="B1126" s="15"/>
      <c r="C1126" s="63" t="s">
        <v>125</v>
      </c>
      <c r="D1126" s="15"/>
      <c r="E1126" s="51">
        <v>36</v>
      </c>
      <c r="F1126" s="51" t="s">
        <v>89</v>
      </c>
      <c r="G1126" s="50">
        <v>500</v>
      </c>
      <c r="H1126" s="64">
        <f>+E1126*G1126</f>
        <v>18000</v>
      </c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</row>
    <row r="1127" spans="1:23" ht="31.5">
      <c r="A1127" s="15">
        <v>1273</v>
      </c>
      <c r="B1127" s="58" t="s">
        <v>45</v>
      </c>
      <c r="C1127" s="59" t="s">
        <v>327</v>
      </c>
      <c r="D1127" s="58" t="s">
        <v>348</v>
      </c>
      <c r="E1127" s="60"/>
      <c r="F1127" s="60"/>
      <c r="G1127" s="61"/>
      <c r="H1127" s="62">
        <f>SUM(H1128:H1129)</f>
        <v>48000</v>
      </c>
      <c r="I1127" s="58" t="s">
        <v>19</v>
      </c>
      <c r="J1127" s="58"/>
      <c r="K1127" s="58">
        <v>1</v>
      </c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</row>
    <row r="1128" spans="1:23">
      <c r="A1128" s="15">
        <v>1274</v>
      </c>
      <c r="B1128" s="15"/>
      <c r="C1128" s="63" t="s">
        <v>124</v>
      </c>
      <c r="D1128" s="15"/>
      <c r="E1128" s="51">
        <v>32</v>
      </c>
      <c r="F1128" s="51" t="s">
        <v>89</v>
      </c>
      <c r="G1128" s="50">
        <v>1000</v>
      </c>
      <c r="H1128" s="64">
        <f>+E1128*G1128</f>
        <v>32000</v>
      </c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</row>
    <row r="1129" spans="1:23">
      <c r="A1129" s="15">
        <v>1275</v>
      </c>
      <c r="B1129" s="15"/>
      <c r="C1129" s="63" t="s">
        <v>125</v>
      </c>
      <c r="D1129" s="15"/>
      <c r="E1129" s="51">
        <v>32</v>
      </c>
      <c r="F1129" s="51" t="s">
        <v>89</v>
      </c>
      <c r="G1129" s="50">
        <v>500</v>
      </c>
      <c r="H1129" s="64">
        <f>+E1129*G1129</f>
        <v>16000</v>
      </c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</row>
    <row r="1130" spans="1:23" ht="15.75">
      <c r="A1130" s="15">
        <v>1279</v>
      </c>
      <c r="B1130" s="58" t="s">
        <v>45</v>
      </c>
      <c r="C1130" s="59" t="s">
        <v>38</v>
      </c>
      <c r="D1130" s="58" t="s">
        <v>348</v>
      </c>
      <c r="E1130" s="60"/>
      <c r="F1130" s="60"/>
      <c r="G1130" s="61"/>
      <c r="H1130" s="62">
        <f>SUM(H1131:H1132)</f>
        <v>90000</v>
      </c>
      <c r="I1130" s="58" t="s">
        <v>19</v>
      </c>
      <c r="J1130" s="58"/>
      <c r="K1130" s="58"/>
      <c r="L1130" s="58"/>
      <c r="M1130" s="58"/>
      <c r="N1130" s="58">
        <v>1</v>
      </c>
      <c r="O1130" s="58"/>
      <c r="P1130" s="58"/>
      <c r="Q1130" s="58"/>
      <c r="R1130" s="58"/>
      <c r="S1130" s="58"/>
      <c r="T1130" s="58"/>
      <c r="U1130" s="58"/>
    </row>
    <row r="1131" spans="1:23">
      <c r="A1131" s="15">
        <v>1280</v>
      </c>
      <c r="B1131" s="15"/>
      <c r="C1131" s="63" t="s">
        <v>124</v>
      </c>
      <c r="D1131" s="15"/>
      <c r="E1131" s="51">
        <v>60</v>
      </c>
      <c r="F1131" s="51" t="s">
        <v>89</v>
      </c>
      <c r="G1131" s="50">
        <v>1000</v>
      </c>
      <c r="H1131" s="64">
        <f>+E1131*G1131</f>
        <v>60000</v>
      </c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</row>
    <row r="1132" spans="1:23">
      <c r="A1132" s="15">
        <v>1281</v>
      </c>
      <c r="B1132" s="15"/>
      <c r="C1132" s="63" t="s">
        <v>125</v>
      </c>
      <c r="D1132" s="15"/>
      <c r="E1132" s="51">
        <v>60</v>
      </c>
      <c r="F1132" s="51" t="s">
        <v>89</v>
      </c>
      <c r="G1132" s="50">
        <v>500</v>
      </c>
      <c r="H1132" s="64">
        <f>+E1132*G1132</f>
        <v>30000</v>
      </c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</row>
    <row r="1133" spans="1:23" ht="15.75">
      <c r="A1133" s="15">
        <v>1282</v>
      </c>
      <c r="B1133" s="58" t="s">
        <v>45</v>
      </c>
      <c r="C1133" s="59" t="s">
        <v>42</v>
      </c>
      <c r="D1133" s="58" t="s">
        <v>348</v>
      </c>
      <c r="E1133" s="60"/>
      <c r="F1133" s="60"/>
      <c r="G1133" s="61"/>
      <c r="H1133" s="62">
        <f>SUM(H1134:H1135)</f>
        <v>240000</v>
      </c>
      <c r="I1133" s="58" t="s">
        <v>19</v>
      </c>
      <c r="J1133" s="58"/>
      <c r="K1133" s="58"/>
      <c r="L1133" s="58"/>
      <c r="M1133" s="58">
        <v>1</v>
      </c>
      <c r="N1133" s="58"/>
      <c r="O1133" s="58"/>
      <c r="P1133" s="58">
        <v>1</v>
      </c>
      <c r="Q1133" s="58"/>
      <c r="R1133" s="58"/>
      <c r="S1133" s="58"/>
      <c r="T1133" s="58"/>
      <c r="U1133" s="58"/>
    </row>
    <row r="1134" spans="1:23">
      <c r="A1134" s="15">
        <v>1283</v>
      </c>
      <c r="B1134" s="15"/>
      <c r="C1134" s="63" t="s">
        <v>124</v>
      </c>
      <c r="D1134" s="15"/>
      <c r="E1134" s="51">
        <v>160</v>
      </c>
      <c r="F1134" s="51" t="s">
        <v>89</v>
      </c>
      <c r="G1134" s="50">
        <v>1000</v>
      </c>
      <c r="H1134" s="64">
        <f>+E1134*G1134</f>
        <v>160000</v>
      </c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</row>
    <row r="1135" spans="1:23">
      <c r="A1135" s="15">
        <v>1284</v>
      </c>
      <c r="B1135" s="15"/>
      <c r="C1135" s="63" t="s">
        <v>125</v>
      </c>
      <c r="D1135" s="15"/>
      <c r="E1135" s="51">
        <v>160</v>
      </c>
      <c r="F1135" s="51" t="s">
        <v>89</v>
      </c>
      <c r="G1135" s="50">
        <v>500</v>
      </c>
      <c r="H1135" s="64">
        <f>+E1135*G1135</f>
        <v>80000</v>
      </c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</row>
    <row r="1136" spans="1:23" ht="15.75">
      <c r="A1136" s="15">
        <v>1285</v>
      </c>
      <c r="B1136" s="58" t="s">
        <v>45</v>
      </c>
      <c r="C1136" s="59" t="s">
        <v>30</v>
      </c>
      <c r="D1136" s="58" t="s">
        <v>348</v>
      </c>
      <c r="E1136" s="60"/>
      <c r="F1136" s="60"/>
      <c r="G1136" s="61"/>
      <c r="H1136" s="62">
        <f>SUM(H1137:H1138)</f>
        <v>68000</v>
      </c>
      <c r="I1136" s="58" t="s">
        <v>19</v>
      </c>
      <c r="J1136" s="58"/>
      <c r="K1136" s="58"/>
      <c r="L1136" s="58">
        <v>1</v>
      </c>
      <c r="M1136" s="58"/>
      <c r="N1136" s="58"/>
      <c r="O1136" s="58"/>
      <c r="P1136" s="58"/>
      <c r="Q1136" s="58"/>
      <c r="R1136" s="58"/>
      <c r="S1136" s="58"/>
      <c r="T1136" s="58"/>
      <c r="U1136" s="58"/>
    </row>
    <row r="1137" spans="1:21">
      <c r="A1137" s="15">
        <v>1286</v>
      </c>
      <c r="B1137" s="15"/>
      <c r="C1137" s="63" t="s">
        <v>124</v>
      </c>
      <c r="D1137" s="15"/>
      <c r="E1137" s="51">
        <v>34</v>
      </c>
      <c r="F1137" s="51" t="s">
        <v>89</v>
      </c>
      <c r="G1137" s="50">
        <v>1000</v>
      </c>
      <c r="H1137" s="64">
        <f>+E1137*G1137</f>
        <v>34000</v>
      </c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</row>
    <row r="1138" spans="1:21">
      <c r="A1138" s="15">
        <v>1287</v>
      </c>
      <c r="B1138" s="15"/>
      <c r="C1138" s="63" t="s">
        <v>125</v>
      </c>
      <c r="D1138" s="15"/>
      <c r="E1138" s="51">
        <v>34</v>
      </c>
      <c r="F1138" s="51" t="s">
        <v>89</v>
      </c>
      <c r="G1138" s="50">
        <v>1000</v>
      </c>
      <c r="H1138" s="64">
        <f>+E1138*G1138</f>
        <v>34000</v>
      </c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</row>
    <row r="1139" spans="1:21" ht="31.5">
      <c r="A1139" s="15">
        <v>1300</v>
      </c>
      <c r="B1139" s="58" t="s">
        <v>45</v>
      </c>
      <c r="C1139" s="59" t="s">
        <v>255</v>
      </c>
      <c r="D1139" s="58" t="s">
        <v>348</v>
      </c>
      <c r="E1139" s="60"/>
      <c r="F1139" s="60"/>
      <c r="G1139" s="61"/>
      <c r="H1139" s="62">
        <f>SUM(H1140:H1141)</f>
        <v>5000</v>
      </c>
      <c r="I1139" s="58" t="s">
        <v>19</v>
      </c>
      <c r="J1139" s="58"/>
      <c r="K1139" s="58"/>
      <c r="L1139" s="58"/>
      <c r="M1139" s="58"/>
      <c r="N1139" s="58">
        <v>1</v>
      </c>
      <c r="O1139" s="58"/>
      <c r="P1139" s="58"/>
      <c r="Q1139" s="58"/>
      <c r="R1139" s="58"/>
      <c r="S1139" s="58"/>
      <c r="T1139" s="58"/>
      <c r="U1139" s="58"/>
    </row>
    <row r="1140" spans="1:21">
      <c r="A1140" s="15">
        <v>1301</v>
      </c>
      <c r="B1140" s="15"/>
      <c r="C1140" s="63" t="s">
        <v>124</v>
      </c>
      <c r="D1140" s="15"/>
      <c r="E1140" s="51">
        <v>3</v>
      </c>
      <c r="F1140" s="51" t="s">
        <v>89</v>
      </c>
      <c r="G1140" s="50">
        <v>1000</v>
      </c>
      <c r="H1140" s="64">
        <f t="shared" ref="H1140:H1144" si="65">+E1140*G1140</f>
        <v>3000</v>
      </c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</row>
    <row r="1141" spans="1:21">
      <c r="A1141" s="15">
        <v>1302</v>
      </c>
      <c r="B1141" s="15"/>
      <c r="C1141" s="63" t="s">
        <v>125</v>
      </c>
      <c r="D1141" s="15"/>
      <c r="E1141" s="51">
        <v>4</v>
      </c>
      <c r="F1141" s="51" t="s">
        <v>383</v>
      </c>
      <c r="G1141" s="50">
        <v>500</v>
      </c>
      <c r="H1141" s="64">
        <f t="shared" si="65"/>
        <v>2000</v>
      </c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</row>
    <row r="1142" spans="1:21" ht="31.5">
      <c r="A1142" s="15">
        <v>1306</v>
      </c>
      <c r="B1142" s="58" t="s">
        <v>45</v>
      </c>
      <c r="C1142" s="59" t="s">
        <v>258</v>
      </c>
      <c r="D1142" s="58" t="s">
        <v>348</v>
      </c>
      <c r="E1142" s="60"/>
      <c r="F1142" s="60"/>
      <c r="G1142" s="61"/>
      <c r="H1142" s="62">
        <f>SUM(H1143:H1144)</f>
        <v>20000</v>
      </c>
      <c r="I1142" s="58" t="s">
        <v>19</v>
      </c>
      <c r="J1142" s="58"/>
      <c r="K1142" s="58"/>
      <c r="L1142" s="58"/>
      <c r="M1142" s="58"/>
      <c r="N1142" s="58"/>
      <c r="O1142" s="58">
        <v>1</v>
      </c>
      <c r="P1142" s="58"/>
      <c r="Q1142" s="58"/>
      <c r="R1142" s="58"/>
      <c r="S1142" s="58"/>
      <c r="T1142" s="58"/>
      <c r="U1142" s="58"/>
    </row>
    <row r="1143" spans="1:21">
      <c r="A1143" s="15">
        <v>1307</v>
      </c>
      <c r="B1143" s="15"/>
      <c r="C1143" s="63" t="s">
        <v>124</v>
      </c>
      <c r="D1143" s="15"/>
      <c r="E1143" s="51">
        <v>10</v>
      </c>
      <c r="F1143" s="51" t="s">
        <v>113</v>
      </c>
      <c r="G1143" s="50">
        <v>1000</v>
      </c>
      <c r="H1143" s="64">
        <f t="shared" si="65"/>
        <v>10000</v>
      </c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</row>
    <row r="1144" spans="1:21">
      <c r="A1144" s="15">
        <v>1308</v>
      </c>
      <c r="B1144" s="15"/>
      <c r="C1144" s="63" t="s">
        <v>125</v>
      </c>
      <c r="D1144" s="15"/>
      <c r="E1144" s="51">
        <v>10</v>
      </c>
      <c r="F1144" s="51" t="s">
        <v>113</v>
      </c>
      <c r="G1144" s="50">
        <v>1000</v>
      </c>
      <c r="H1144" s="64">
        <f t="shared" si="65"/>
        <v>10000</v>
      </c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</row>
    <row r="1145" spans="1:21" ht="29.45" customHeight="1">
      <c r="A1145" s="15">
        <v>1312</v>
      </c>
      <c r="B1145" s="58" t="s">
        <v>45</v>
      </c>
      <c r="C1145" s="59" t="s">
        <v>311</v>
      </c>
      <c r="D1145" s="58" t="s">
        <v>348</v>
      </c>
      <c r="E1145" s="60"/>
      <c r="F1145" s="60"/>
      <c r="G1145" s="61"/>
      <c r="H1145" s="62">
        <f>SUM(H1146:H1147)</f>
        <v>750000</v>
      </c>
      <c r="I1145" s="58" t="s">
        <v>19</v>
      </c>
      <c r="J1145" s="58"/>
      <c r="K1145" s="58"/>
      <c r="L1145" s="58"/>
      <c r="M1145" s="58"/>
      <c r="N1145" s="58"/>
      <c r="O1145" s="58"/>
      <c r="P1145" s="58"/>
      <c r="Q1145" s="58"/>
      <c r="R1145" s="58">
        <v>1</v>
      </c>
      <c r="S1145" s="58"/>
      <c r="T1145" s="58"/>
      <c r="U1145" s="58"/>
    </row>
    <row r="1146" spans="1:21">
      <c r="A1146" s="15">
        <v>1313</v>
      </c>
      <c r="B1146" s="15"/>
      <c r="C1146" s="63" t="s">
        <v>124</v>
      </c>
      <c r="D1146" s="15"/>
      <c r="E1146" s="51">
        <v>500</v>
      </c>
      <c r="F1146" s="51" t="s">
        <v>89</v>
      </c>
      <c r="G1146" s="50">
        <v>500</v>
      </c>
      <c r="H1146" s="64">
        <f>+E1146*G1146</f>
        <v>250000</v>
      </c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</row>
    <row r="1147" spans="1:21">
      <c r="A1147" s="15">
        <v>1314</v>
      </c>
      <c r="B1147" s="15"/>
      <c r="C1147" s="63" t="s">
        <v>125</v>
      </c>
      <c r="D1147" s="15"/>
      <c r="E1147" s="51">
        <v>500</v>
      </c>
      <c r="F1147" s="51" t="s">
        <v>89</v>
      </c>
      <c r="G1147" s="50">
        <v>1000</v>
      </c>
      <c r="H1147" s="64">
        <f>+E1147*G1147</f>
        <v>500000</v>
      </c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</row>
    <row r="1148" spans="1:21" ht="15.75">
      <c r="A1148" s="15">
        <v>1315</v>
      </c>
      <c r="B1148" s="58" t="s">
        <v>45</v>
      </c>
      <c r="C1148" s="59" t="s">
        <v>312</v>
      </c>
      <c r="D1148" s="58" t="s">
        <v>348</v>
      </c>
      <c r="E1148" s="60"/>
      <c r="F1148" s="60"/>
      <c r="G1148" s="61"/>
      <c r="H1148" s="62">
        <f>SUM(H1149:H1150)</f>
        <v>12000</v>
      </c>
      <c r="I1148" s="58" t="s">
        <v>19</v>
      </c>
      <c r="J1148" s="58"/>
      <c r="K1148" s="58"/>
      <c r="L1148" s="58"/>
      <c r="M1148" s="58"/>
      <c r="N1148" s="58"/>
      <c r="O1148" s="58">
        <v>1</v>
      </c>
      <c r="P1148" s="58"/>
      <c r="Q1148" s="58"/>
      <c r="R1148" s="58"/>
      <c r="S1148" s="58"/>
      <c r="T1148" s="58"/>
      <c r="U1148" s="58"/>
    </row>
    <row r="1149" spans="1:21">
      <c r="A1149" s="15">
        <v>1316</v>
      </c>
      <c r="B1149" s="15"/>
      <c r="C1149" s="63" t="s">
        <v>124</v>
      </c>
      <c r="D1149" s="15"/>
      <c r="E1149" s="51">
        <v>8</v>
      </c>
      <c r="F1149" s="51" t="s">
        <v>113</v>
      </c>
      <c r="G1149" s="50">
        <v>1000</v>
      </c>
      <c r="H1149" s="64">
        <f>+E1149*G1149</f>
        <v>8000</v>
      </c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</row>
    <row r="1150" spans="1:21">
      <c r="A1150" s="15">
        <v>1317</v>
      </c>
      <c r="B1150" s="15"/>
      <c r="C1150" s="63" t="s">
        <v>125</v>
      </c>
      <c r="D1150" s="15"/>
      <c r="E1150" s="51">
        <v>8</v>
      </c>
      <c r="F1150" s="51" t="s">
        <v>113</v>
      </c>
      <c r="G1150" s="50">
        <v>500</v>
      </c>
      <c r="H1150" s="64">
        <f>+E1150*G1150</f>
        <v>4000</v>
      </c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</row>
    <row r="1151" spans="1:21" ht="31.5">
      <c r="A1151" s="15">
        <v>1318</v>
      </c>
      <c r="B1151" s="58" t="s">
        <v>45</v>
      </c>
      <c r="C1151" s="59" t="s">
        <v>364</v>
      </c>
      <c r="D1151" s="58" t="s">
        <v>348</v>
      </c>
      <c r="E1151" s="60"/>
      <c r="F1151" s="60"/>
      <c r="G1151" s="61"/>
      <c r="H1151" s="62">
        <f>SUM(H1152:H1153)</f>
        <v>320000</v>
      </c>
      <c r="I1151" s="58" t="s">
        <v>19</v>
      </c>
      <c r="J1151" s="58"/>
      <c r="K1151" s="58"/>
      <c r="L1151" s="58">
        <v>1</v>
      </c>
      <c r="M1151" s="58"/>
      <c r="N1151" s="58"/>
      <c r="O1151" s="58"/>
      <c r="P1151" s="58"/>
      <c r="Q1151" s="58"/>
      <c r="R1151" s="58"/>
      <c r="S1151" s="58">
        <v>1</v>
      </c>
      <c r="T1151" s="58"/>
      <c r="U1151" s="58"/>
    </row>
    <row r="1152" spans="1:21">
      <c r="A1152" s="15">
        <v>1319</v>
      </c>
      <c r="B1152" s="15"/>
      <c r="C1152" s="63" t="s">
        <v>152</v>
      </c>
      <c r="D1152" s="15"/>
      <c r="E1152" s="51">
        <v>160</v>
      </c>
      <c r="F1152" s="51" t="s">
        <v>89</v>
      </c>
      <c r="G1152" s="50">
        <v>1000</v>
      </c>
      <c r="H1152" s="64">
        <f>+E1152*G1152</f>
        <v>160000</v>
      </c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</row>
    <row r="1153" spans="1:21">
      <c r="A1153" s="15">
        <v>1320</v>
      </c>
      <c r="B1153" s="15"/>
      <c r="C1153" s="63" t="s">
        <v>250</v>
      </c>
      <c r="D1153" s="15"/>
      <c r="E1153" s="51">
        <v>160</v>
      </c>
      <c r="F1153" s="51" t="s">
        <v>89</v>
      </c>
      <c r="G1153" s="50">
        <v>1000</v>
      </c>
      <c r="H1153" s="64">
        <f>+E1153*G1153</f>
        <v>160000</v>
      </c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</row>
    <row r="1154" spans="1:21" ht="15.75">
      <c r="A1154" s="15">
        <v>1324</v>
      </c>
      <c r="B1154" s="58" t="s">
        <v>45</v>
      </c>
      <c r="C1154" s="59" t="s">
        <v>392</v>
      </c>
      <c r="D1154" s="58" t="s">
        <v>348</v>
      </c>
      <c r="E1154" s="60"/>
      <c r="F1154" s="60"/>
      <c r="G1154" s="61"/>
      <c r="H1154" s="62">
        <f>SUM(H1155:H1156)</f>
        <v>18000</v>
      </c>
      <c r="I1154" s="58" t="s">
        <v>19</v>
      </c>
      <c r="J1154" s="58"/>
      <c r="K1154" s="58"/>
      <c r="L1154" s="58"/>
      <c r="M1154" s="58"/>
      <c r="N1154" s="58"/>
      <c r="O1154" s="58"/>
      <c r="P1154" s="58">
        <v>1</v>
      </c>
      <c r="Q1154" s="58"/>
      <c r="R1154" s="58"/>
      <c r="S1154" s="58"/>
      <c r="T1154" s="58"/>
      <c r="U1154" s="58"/>
    </row>
    <row r="1155" spans="1:21">
      <c r="A1155" s="15">
        <v>1325</v>
      </c>
      <c r="B1155" s="15"/>
      <c r="C1155" s="63" t="s">
        <v>124</v>
      </c>
      <c r="D1155" s="15"/>
      <c r="E1155" s="51">
        <v>12</v>
      </c>
      <c r="F1155" s="51" t="s">
        <v>89</v>
      </c>
      <c r="G1155" s="50">
        <v>1000</v>
      </c>
      <c r="H1155" s="64">
        <f>+E1155*G1155</f>
        <v>12000</v>
      </c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</row>
    <row r="1156" spans="1:21">
      <c r="A1156" s="15">
        <v>1326</v>
      </c>
      <c r="B1156" s="15"/>
      <c r="C1156" s="63" t="s">
        <v>125</v>
      </c>
      <c r="D1156" s="15"/>
      <c r="E1156" s="51">
        <v>12</v>
      </c>
      <c r="F1156" s="51" t="s">
        <v>89</v>
      </c>
      <c r="G1156" s="50">
        <v>500</v>
      </c>
      <c r="H1156" s="64">
        <f>+E1156*G1156</f>
        <v>6000</v>
      </c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</row>
    <row r="1157" spans="1:21" ht="29.45" customHeight="1">
      <c r="A1157" s="15">
        <v>1327</v>
      </c>
      <c r="B1157" s="58" t="s">
        <v>45</v>
      </c>
      <c r="C1157" s="59" t="s">
        <v>369</v>
      </c>
      <c r="D1157" s="58" t="s">
        <v>348</v>
      </c>
      <c r="E1157" s="60"/>
      <c r="F1157" s="60"/>
      <c r="G1157" s="61"/>
      <c r="H1157" s="62">
        <f>SUM(H1158:H1159)</f>
        <v>6000</v>
      </c>
      <c r="I1157" s="58" t="s">
        <v>19</v>
      </c>
      <c r="J1157" s="58"/>
      <c r="K1157" s="58"/>
      <c r="L1157" s="58"/>
      <c r="M1157" s="58"/>
      <c r="N1157" s="58"/>
      <c r="O1157" s="58"/>
      <c r="P1157" s="58"/>
      <c r="Q1157" s="58"/>
      <c r="R1157" s="58"/>
      <c r="S1157" s="58"/>
      <c r="T1157" s="58">
        <v>1</v>
      </c>
      <c r="U1157" s="58"/>
    </row>
    <row r="1158" spans="1:21">
      <c r="A1158" s="15">
        <v>1328</v>
      </c>
      <c r="B1158" s="15"/>
      <c r="C1158" s="63" t="s">
        <v>124</v>
      </c>
      <c r="D1158" s="15"/>
      <c r="E1158" s="51">
        <v>3</v>
      </c>
      <c r="F1158" s="51" t="s">
        <v>89</v>
      </c>
      <c r="G1158" s="50">
        <v>1000</v>
      </c>
      <c r="H1158" s="64">
        <f>+E1158*G1158</f>
        <v>3000</v>
      </c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</row>
    <row r="1159" spans="1:21">
      <c r="A1159" s="15">
        <v>1329</v>
      </c>
      <c r="B1159" s="15"/>
      <c r="C1159" s="63" t="s">
        <v>125</v>
      </c>
      <c r="D1159" s="15"/>
      <c r="E1159" s="51">
        <v>3</v>
      </c>
      <c r="F1159" s="51" t="s">
        <v>89</v>
      </c>
      <c r="G1159" s="50">
        <v>1000</v>
      </c>
      <c r="H1159" s="64">
        <f>+E1159*G1159</f>
        <v>3000</v>
      </c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</row>
    <row r="1160" spans="1:21" ht="31.5">
      <c r="A1160" s="15">
        <v>1330</v>
      </c>
      <c r="B1160" s="58" t="s">
        <v>45</v>
      </c>
      <c r="C1160" s="59" t="s">
        <v>315</v>
      </c>
      <c r="D1160" s="58" t="s">
        <v>348</v>
      </c>
      <c r="E1160" s="60"/>
      <c r="F1160" s="60"/>
      <c r="G1160" s="61"/>
      <c r="H1160" s="62">
        <f>SUM(H1161:H1162)</f>
        <v>270000</v>
      </c>
      <c r="I1160" s="58" t="s">
        <v>19</v>
      </c>
      <c r="J1160" s="58"/>
      <c r="K1160" s="58"/>
      <c r="L1160" s="58"/>
      <c r="M1160" s="58">
        <v>1</v>
      </c>
      <c r="N1160" s="58"/>
      <c r="O1160" s="58"/>
      <c r="P1160" s="58"/>
      <c r="Q1160" s="58">
        <v>1</v>
      </c>
      <c r="R1160" s="58"/>
      <c r="S1160" s="58"/>
      <c r="T1160" s="58"/>
      <c r="U1160" s="58"/>
    </row>
    <row r="1161" spans="1:21">
      <c r="A1161" s="15">
        <v>1331</v>
      </c>
      <c r="B1161" s="15"/>
      <c r="C1161" s="63" t="s">
        <v>124</v>
      </c>
      <c r="D1161" s="15"/>
      <c r="E1161" s="51">
        <v>180</v>
      </c>
      <c r="F1161" s="51" t="s">
        <v>89</v>
      </c>
      <c r="G1161" s="50">
        <v>1000</v>
      </c>
      <c r="H1161" s="64">
        <f>+E1161*G1161</f>
        <v>180000</v>
      </c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</row>
    <row r="1162" spans="1:21">
      <c r="A1162" s="15">
        <v>1332</v>
      </c>
      <c r="B1162" s="15"/>
      <c r="C1162" s="63" t="s">
        <v>125</v>
      </c>
      <c r="D1162" s="15"/>
      <c r="E1162" s="51">
        <v>180</v>
      </c>
      <c r="F1162" s="51" t="s">
        <v>89</v>
      </c>
      <c r="G1162" s="50">
        <v>500</v>
      </c>
      <c r="H1162" s="64">
        <f>+E1162*G1162</f>
        <v>90000</v>
      </c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</row>
    <row r="1163" spans="1:21" ht="15.75">
      <c r="A1163" s="15">
        <v>1336</v>
      </c>
      <c r="B1163" s="58" t="s">
        <v>45</v>
      </c>
      <c r="C1163" s="59" t="s">
        <v>325</v>
      </c>
      <c r="D1163" s="58" t="s">
        <v>348</v>
      </c>
      <c r="E1163" s="60"/>
      <c r="F1163" s="60"/>
      <c r="G1163" s="61"/>
      <c r="H1163" s="62">
        <f>SUM(H1164:H1165)</f>
        <v>49500</v>
      </c>
      <c r="I1163" s="58" t="s">
        <v>19</v>
      </c>
      <c r="J1163" s="58"/>
      <c r="K1163" s="58"/>
      <c r="L1163" s="58"/>
      <c r="M1163" s="58">
        <v>1</v>
      </c>
      <c r="N1163" s="58"/>
      <c r="O1163" s="58">
        <v>1</v>
      </c>
      <c r="P1163" s="58"/>
      <c r="Q1163" s="58">
        <v>1</v>
      </c>
      <c r="R1163" s="58"/>
      <c r="S1163" s="58"/>
      <c r="T1163" s="58"/>
      <c r="U1163" s="58"/>
    </row>
    <row r="1164" spans="1:21">
      <c r="A1164" s="15">
        <v>1337</v>
      </c>
      <c r="B1164" s="15"/>
      <c r="C1164" s="63" t="s">
        <v>124</v>
      </c>
      <c r="D1164" s="15"/>
      <c r="E1164" s="51">
        <v>33</v>
      </c>
      <c r="F1164" s="51" t="s">
        <v>89</v>
      </c>
      <c r="G1164" s="50">
        <v>1000</v>
      </c>
      <c r="H1164" s="64">
        <f>+E1164*G1164</f>
        <v>33000</v>
      </c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</row>
    <row r="1165" spans="1:21">
      <c r="A1165" s="15">
        <v>1338</v>
      </c>
      <c r="B1165" s="15"/>
      <c r="C1165" s="63" t="s">
        <v>125</v>
      </c>
      <c r="D1165" s="15"/>
      <c r="E1165" s="51">
        <v>33</v>
      </c>
      <c r="F1165" s="51" t="s">
        <v>89</v>
      </c>
      <c r="G1165" s="50">
        <v>500</v>
      </c>
      <c r="H1165" s="64">
        <f>+E1165*G1165</f>
        <v>16500</v>
      </c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</row>
    <row r="1166" spans="1:21" ht="47.25">
      <c r="A1166" s="15">
        <v>1339</v>
      </c>
      <c r="B1166" s="58" t="s">
        <v>45</v>
      </c>
      <c r="C1166" s="59" t="s">
        <v>303</v>
      </c>
      <c r="D1166" s="58" t="s">
        <v>348</v>
      </c>
      <c r="E1166" s="60"/>
      <c r="F1166" s="60"/>
      <c r="G1166" s="61"/>
      <c r="H1166" s="62">
        <f>SUM(H1167:H1168)</f>
        <v>51000</v>
      </c>
      <c r="I1166" s="58" t="s">
        <v>19</v>
      </c>
      <c r="J1166" s="58"/>
      <c r="K1166" s="58"/>
      <c r="L1166" s="58"/>
      <c r="M1166" s="58"/>
      <c r="N1166" s="58">
        <v>1</v>
      </c>
      <c r="O1166" s="58"/>
      <c r="P1166" s="58"/>
      <c r="Q1166" s="58"/>
      <c r="R1166" s="58"/>
      <c r="S1166" s="58"/>
      <c r="T1166" s="58"/>
      <c r="U1166" s="58"/>
    </row>
    <row r="1167" spans="1:21">
      <c r="A1167" s="15">
        <v>1340</v>
      </c>
      <c r="B1167" s="15"/>
      <c r="C1167" s="63" t="s">
        <v>124</v>
      </c>
      <c r="D1167" s="15"/>
      <c r="E1167" s="51">
        <v>34</v>
      </c>
      <c r="F1167" s="51" t="s">
        <v>89</v>
      </c>
      <c r="G1167" s="50">
        <v>1000</v>
      </c>
      <c r="H1167" s="64">
        <f>+E1167*G1167</f>
        <v>34000</v>
      </c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</row>
    <row r="1168" spans="1:21">
      <c r="A1168" s="15">
        <v>1341</v>
      </c>
      <c r="B1168" s="15"/>
      <c r="C1168" s="63" t="s">
        <v>125</v>
      </c>
      <c r="D1168" s="15"/>
      <c r="E1168" s="51">
        <v>34</v>
      </c>
      <c r="F1168" s="51" t="s">
        <v>89</v>
      </c>
      <c r="G1168" s="50">
        <v>500</v>
      </c>
      <c r="H1168" s="64">
        <f>+E1168*G1168</f>
        <v>17000</v>
      </c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</row>
    <row r="1169" spans="1:23" ht="31.5">
      <c r="A1169" s="15">
        <v>1342</v>
      </c>
      <c r="B1169" s="58" t="s">
        <v>45</v>
      </c>
      <c r="C1169" s="59" t="s">
        <v>41</v>
      </c>
      <c r="D1169" s="58" t="s">
        <v>348</v>
      </c>
      <c r="E1169" s="60"/>
      <c r="F1169" s="60"/>
      <c r="G1169" s="61"/>
      <c r="H1169" s="62">
        <f>SUM(H1170:H1171)</f>
        <v>30000</v>
      </c>
      <c r="I1169" s="58" t="s">
        <v>19</v>
      </c>
      <c r="J1169" s="58"/>
      <c r="K1169" s="58"/>
      <c r="L1169" s="58"/>
      <c r="M1169" s="58">
        <v>1</v>
      </c>
      <c r="N1169" s="58"/>
      <c r="O1169" s="58"/>
      <c r="P1169" s="58"/>
      <c r="Q1169" s="58"/>
      <c r="R1169" s="58"/>
      <c r="S1169" s="58">
        <v>1</v>
      </c>
      <c r="T1169" s="58"/>
      <c r="U1169" s="58"/>
    </row>
    <row r="1170" spans="1:23">
      <c r="A1170" s="15">
        <v>1343</v>
      </c>
      <c r="B1170" s="15"/>
      <c r="C1170" s="63" t="s">
        <v>124</v>
      </c>
      <c r="D1170" s="15"/>
      <c r="E1170" s="51">
        <v>20</v>
      </c>
      <c r="F1170" s="51" t="s">
        <v>89</v>
      </c>
      <c r="G1170" s="50">
        <v>1000</v>
      </c>
      <c r="H1170" s="64">
        <f>+E1170*G1170</f>
        <v>20000</v>
      </c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</row>
    <row r="1171" spans="1:23">
      <c r="A1171" s="15">
        <v>1344</v>
      </c>
      <c r="B1171" s="15"/>
      <c r="C1171" s="63" t="s">
        <v>125</v>
      </c>
      <c r="D1171" s="15"/>
      <c r="E1171" s="51">
        <v>20</v>
      </c>
      <c r="F1171" s="51" t="s">
        <v>89</v>
      </c>
      <c r="G1171" s="50">
        <v>500</v>
      </c>
      <c r="H1171" s="64">
        <f>+E1171*G1171</f>
        <v>10000</v>
      </c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</row>
    <row r="1172" spans="1:23" ht="15.75">
      <c r="A1172" s="15">
        <v>1279</v>
      </c>
      <c r="B1172" s="58" t="s">
        <v>45</v>
      </c>
      <c r="C1172" s="59" t="s">
        <v>398</v>
      </c>
      <c r="D1172" s="58" t="s">
        <v>348</v>
      </c>
      <c r="E1172" s="60"/>
      <c r="F1172" s="60"/>
      <c r="G1172" s="61"/>
      <c r="H1172" s="62">
        <f>SUM(H1173:H1174)</f>
        <v>90000</v>
      </c>
      <c r="I1172" s="58" t="s">
        <v>19</v>
      </c>
      <c r="J1172" s="58"/>
      <c r="K1172" s="58"/>
      <c r="L1172" s="58"/>
      <c r="M1172" s="58"/>
      <c r="N1172" s="58">
        <v>1</v>
      </c>
      <c r="O1172" s="58"/>
      <c r="P1172" s="58"/>
      <c r="Q1172" s="58"/>
      <c r="R1172" s="58"/>
      <c r="S1172" s="58"/>
      <c r="T1172" s="58"/>
      <c r="U1172" s="58"/>
    </row>
    <row r="1173" spans="1:23">
      <c r="A1173" s="15">
        <v>1280</v>
      </c>
      <c r="B1173" s="15"/>
      <c r="C1173" s="63" t="s">
        <v>124</v>
      </c>
      <c r="D1173" s="15"/>
      <c r="E1173" s="51">
        <v>60</v>
      </c>
      <c r="F1173" s="51" t="s">
        <v>89</v>
      </c>
      <c r="G1173" s="50">
        <v>1000</v>
      </c>
      <c r="H1173" s="64">
        <f>+E1173*G1173</f>
        <v>60000</v>
      </c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</row>
    <row r="1174" spans="1:23">
      <c r="A1174" s="15">
        <v>1281</v>
      </c>
      <c r="B1174" s="15"/>
      <c r="C1174" s="63" t="s">
        <v>125</v>
      </c>
      <c r="D1174" s="15"/>
      <c r="E1174" s="51">
        <v>60</v>
      </c>
      <c r="F1174" s="51" t="s">
        <v>89</v>
      </c>
      <c r="G1174" s="50">
        <v>500</v>
      </c>
      <c r="H1174" s="64">
        <f t="shared" ref="H1174" si="66">+E1174*G1174</f>
        <v>30000</v>
      </c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</row>
    <row r="1175" spans="1:23" ht="15.75">
      <c r="A1175" s="15">
        <v>1348</v>
      </c>
      <c r="B1175" s="22" t="s">
        <v>382</v>
      </c>
      <c r="C1175" s="53" t="s">
        <v>32</v>
      </c>
      <c r="D1175" s="57" t="s">
        <v>18</v>
      </c>
      <c r="E1175" s="54"/>
      <c r="F1175" s="54"/>
      <c r="G1175" s="55"/>
      <c r="H1175" s="56">
        <f>+H1176</f>
        <v>400000</v>
      </c>
      <c r="I1175" s="57" t="s">
        <v>33</v>
      </c>
      <c r="J1175" s="68">
        <f>SUM(J1176)</f>
        <v>0</v>
      </c>
      <c r="K1175" s="68">
        <f t="shared" ref="K1175:U1175" si="67">SUM(K1176)</f>
        <v>0</v>
      </c>
      <c r="L1175" s="68">
        <f t="shared" si="67"/>
        <v>0</v>
      </c>
      <c r="M1175" s="68">
        <f t="shared" si="67"/>
        <v>0</v>
      </c>
      <c r="N1175" s="68">
        <f t="shared" si="67"/>
        <v>0</v>
      </c>
      <c r="O1175" s="68">
        <f t="shared" si="67"/>
        <v>0</v>
      </c>
      <c r="P1175" s="68">
        <f t="shared" si="67"/>
        <v>0</v>
      </c>
      <c r="Q1175" s="68">
        <f t="shared" si="67"/>
        <v>0</v>
      </c>
      <c r="R1175" s="68">
        <f t="shared" si="67"/>
        <v>0</v>
      </c>
      <c r="S1175" s="68">
        <f t="shared" si="67"/>
        <v>0</v>
      </c>
      <c r="T1175" s="68">
        <f t="shared" si="67"/>
        <v>1</v>
      </c>
      <c r="U1175" s="68">
        <f t="shared" si="67"/>
        <v>0</v>
      </c>
    </row>
    <row r="1176" spans="1:23" ht="29.45" customHeight="1">
      <c r="A1176" s="15">
        <v>1349</v>
      </c>
      <c r="B1176" s="58" t="s">
        <v>382</v>
      </c>
      <c r="C1176" s="59" t="s">
        <v>369</v>
      </c>
      <c r="D1176" s="58" t="s">
        <v>348</v>
      </c>
      <c r="E1176" s="60"/>
      <c r="F1176" s="60"/>
      <c r="G1176" s="61"/>
      <c r="H1176" s="62">
        <f>SUM(H1177)</f>
        <v>400000</v>
      </c>
      <c r="I1176" s="58" t="s">
        <v>33</v>
      </c>
      <c r="J1176" s="58"/>
      <c r="K1176" s="58"/>
      <c r="L1176" s="58"/>
      <c r="M1176" s="58"/>
      <c r="N1176" s="58"/>
      <c r="O1176" s="58"/>
      <c r="P1176" s="58"/>
      <c r="Q1176" s="58"/>
      <c r="R1176" s="58"/>
      <c r="S1176" s="58"/>
      <c r="T1176" s="58">
        <v>1</v>
      </c>
      <c r="U1176" s="58"/>
    </row>
    <row r="1177" spans="1:23">
      <c r="A1177" s="15">
        <v>1350</v>
      </c>
      <c r="B1177" s="15"/>
      <c r="C1177" s="63" t="s">
        <v>381</v>
      </c>
      <c r="D1177" s="15"/>
      <c r="E1177" s="51">
        <v>2</v>
      </c>
      <c r="F1177" s="51" t="s">
        <v>179</v>
      </c>
      <c r="G1177" s="50">
        <v>200000</v>
      </c>
      <c r="H1177" s="64">
        <f>+E1177*G1177</f>
        <v>400000</v>
      </c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</row>
    <row r="1178" spans="1:23" ht="15.75">
      <c r="A1178" s="15">
        <v>1351</v>
      </c>
      <c r="B1178" s="22" t="s">
        <v>56</v>
      </c>
      <c r="C1178" s="53" t="s">
        <v>57</v>
      </c>
      <c r="D1178" s="57" t="s">
        <v>18</v>
      </c>
      <c r="E1178" s="54"/>
      <c r="F1178" s="54"/>
      <c r="G1178" s="55"/>
      <c r="H1178" s="56">
        <f>+H1179</f>
        <v>50000</v>
      </c>
      <c r="I1178" s="57" t="s">
        <v>33</v>
      </c>
      <c r="J1178" s="68">
        <f>SUM(J1179:J1179)</f>
        <v>0</v>
      </c>
      <c r="K1178" s="68">
        <f t="shared" ref="K1178:U1178" si="68">SUM(K1179:K1179)</f>
        <v>0</v>
      </c>
      <c r="L1178" s="68">
        <f t="shared" si="68"/>
        <v>0</v>
      </c>
      <c r="M1178" s="68">
        <f t="shared" si="68"/>
        <v>0</v>
      </c>
      <c r="N1178" s="68">
        <f t="shared" si="68"/>
        <v>0</v>
      </c>
      <c r="O1178" s="68">
        <f t="shared" si="68"/>
        <v>1</v>
      </c>
      <c r="P1178" s="68">
        <f t="shared" si="68"/>
        <v>0</v>
      </c>
      <c r="Q1178" s="68">
        <f t="shared" si="68"/>
        <v>0</v>
      </c>
      <c r="R1178" s="68">
        <f t="shared" si="68"/>
        <v>0</v>
      </c>
      <c r="S1178" s="68">
        <f t="shared" si="68"/>
        <v>0</v>
      </c>
      <c r="T1178" s="68">
        <f t="shared" si="68"/>
        <v>0</v>
      </c>
      <c r="U1178" s="68">
        <f t="shared" si="68"/>
        <v>0</v>
      </c>
    </row>
    <row r="1179" spans="1:23" ht="31.5">
      <c r="A1179" s="15">
        <v>1354</v>
      </c>
      <c r="B1179" s="58" t="s">
        <v>56</v>
      </c>
      <c r="C1179" s="59" t="s">
        <v>255</v>
      </c>
      <c r="D1179" s="58" t="s">
        <v>348</v>
      </c>
      <c r="E1179" s="60"/>
      <c r="F1179" s="60"/>
      <c r="G1179" s="61"/>
      <c r="H1179" s="62">
        <f>SUM(H1180)</f>
        <v>50000</v>
      </c>
      <c r="I1179" s="58" t="s">
        <v>33</v>
      </c>
      <c r="J1179" s="58"/>
      <c r="K1179" s="58"/>
      <c r="L1179" s="58"/>
      <c r="M1179" s="58"/>
      <c r="N1179" s="58"/>
      <c r="O1179" s="58">
        <v>1</v>
      </c>
      <c r="P1179" s="58"/>
      <c r="Q1179" s="58"/>
      <c r="R1179" s="58"/>
      <c r="S1179" s="58"/>
      <c r="T1179" s="58"/>
      <c r="U1179" s="58"/>
    </row>
    <row r="1180" spans="1:23">
      <c r="A1180" s="15">
        <v>1355</v>
      </c>
      <c r="B1180" s="15"/>
      <c r="C1180" s="63" t="s">
        <v>256</v>
      </c>
      <c r="D1180" s="15"/>
      <c r="E1180" s="51">
        <v>1</v>
      </c>
      <c r="F1180" s="51" t="s">
        <v>254</v>
      </c>
      <c r="G1180" s="50">
        <v>50000</v>
      </c>
      <c r="H1180" s="64">
        <f>+E1180*G1180</f>
        <v>50000</v>
      </c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</row>
    <row r="1181" spans="1:23" ht="31.5">
      <c r="A1181" s="15">
        <v>1356</v>
      </c>
      <c r="B1181" s="22" t="s">
        <v>50</v>
      </c>
      <c r="C1181" s="53" t="s">
        <v>385</v>
      </c>
      <c r="D1181" s="57" t="s">
        <v>18</v>
      </c>
      <c r="E1181" s="54"/>
      <c r="F1181" s="54"/>
      <c r="G1181" s="55"/>
      <c r="H1181" s="56">
        <f>+H1182+H1193</f>
        <v>1911178</v>
      </c>
      <c r="I1181" s="57" t="s">
        <v>19</v>
      </c>
      <c r="J1181" s="68">
        <f>SUM(J1182:J1204)</f>
        <v>0</v>
      </c>
      <c r="K1181" s="68">
        <f t="shared" ref="K1181:U1181" si="69">SUM(K1182:K1204)</f>
        <v>1</v>
      </c>
      <c r="L1181" s="68">
        <f t="shared" si="69"/>
        <v>0</v>
      </c>
      <c r="M1181" s="68">
        <f t="shared" si="69"/>
        <v>1</v>
      </c>
      <c r="N1181" s="68">
        <f t="shared" si="69"/>
        <v>1</v>
      </c>
      <c r="O1181" s="68">
        <f t="shared" si="69"/>
        <v>0</v>
      </c>
      <c r="P1181" s="68">
        <f t="shared" si="69"/>
        <v>0</v>
      </c>
      <c r="Q1181" s="68">
        <f t="shared" si="69"/>
        <v>1</v>
      </c>
      <c r="R1181" s="68">
        <f t="shared" si="69"/>
        <v>0</v>
      </c>
      <c r="S1181" s="68">
        <f t="shared" si="69"/>
        <v>0</v>
      </c>
      <c r="T1181" s="68">
        <f t="shared" si="69"/>
        <v>1</v>
      </c>
      <c r="U1181" s="68">
        <f t="shared" si="69"/>
        <v>0</v>
      </c>
      <c r="W1181" s="1">
        <f>SUBTOTAL(9,J1181:U1181)</f>
        <v>5</v>
      </c>
    </row>
    <row r="1182" spans="1:23" ht="31.5">
      <c r="A1182" s="15">
        <v>1357</v>
      </c>
      <c r="B1182" s="58" t="s">
        <v>50</v>
      </c>
      <c r="C1182" s="59" t="s">
        <v>258</v>
      </c>
      <c r="D1182" s="58" t="s">
        <v>348</v>
      </c>
      <c r="E1182" s="60"/>
      <c r="F1182" s="60"/>
      <c r="G1182" s="61"/>
      <c r="H1182" s="62">
        <f>SUM(H1183:H1192)</f>
        <v>715536</v>
      </c>
      <c r="I1182" s="58" t="s">
        <v>19</v>
      </c>
      <c r="J1182" s="58"/>
      <c r="K1182" s="58"/>
      <c r="L1182" s="58"/>
      <c r="M1182" s="58">
        <v>1</v>
      </c>
      <c r="N1182" s="58"/>
      <c r="O1182" s="58"/>
      <c r="P1182" s="58"/>
      <c r="Q1182" s="58"/>
      <c r="R1182" s="58"/>
      <c r="S1182" s="58"/>
      <c r="T1182" s="58"/>
      <c r="U1182" s="58"/>
    </row>
    <row r="1183" spans="1:23">
      <c r="A1183" s="15">
        <v>1358</v>
      </c>
      <c r="B1183" s="15"/>
      <c r="C1183" s="63" t="s">
        <v>216</v>
      </c>
      <c r="D1183" s="15"/>
      <c r="E1183" s="51">
        <v>10</v>
      </c>
      <c r="F1183" s="51" t="s">
        <v>113</v>
      </c>
      <c r="G1183" s="50">
        <v>8600</v>
      </c>
      <c r="H1183" s="64">
        <f>+E1183*G1183</f>
        <v>86000</v>
      </c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</row>
    <row r="1184" spans="1:23">
      <c r="A1184" s="15">
        <v>1359</v>
      </c>
      <c r="B1184" s="15"/>
      <c r="C1184" s="63" t="s">
        <v>262</v>
      </c>
      <c r="D1184" s="15"/>
      <c r="E1184" s="51">
        <v>8</v>
      </c>
      <c r="F1184" s="51" t="s">
        <v>113</v>
      </c>
      <c r="G1184" s="50">
        <v>3500</v>
      </c>
      <c r="H1184" s="64">
        <f t="shared" ref="H1184:H1192" si="70">+E1184*G1184</f>
        <v>28000</v>
      </c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</row>
    <row r="1185" spans="1:21">
      <c r="A1185" s="15">
        <v>1360</v>
      </c>
      <c r="B1185" s="15"/>
      <c r="C1185" s="63" t="s">
        <v>263</v>
      </c>
      <c r="D1185" s="15"/>
      <c r="E1185" s="51">
        <v>11</v>
      </c>
      <c r="F1185" s="51" t="s">
        <v>113</v>
      </c>
      <c r="G1185" s="50">
        <v>5000</v>
      </c>
      <c r="H1185" s="64">
        <f t="shared" si="70"/>
        <v>55000</v>
      </c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</row>
    <row r="1186" spans="1:21">
      <c r="A1186" s="15">
        <v>1361</v>
      </c>
      <c r="B1186" s="15"/>
      <c r="C1186" s="63" t="s">
        <v>264</v>
      </c>
      <c r="D1186" s="15"/>
      <c r="E1186" s="51">
        <v>11</v>
      </c>
      <c r="F1186" s="51" t="s">
        <v>113</v>
      </c>
      <c r="G1186" s="50">
        <v>3500</v>
      </c>
      <c r="H1186" s="64">
        <f t="shared" si="70"/>
        <v>38500</v>
      </c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</row>
    <row r="1187" spans="1:21">
      <c r="A1187" s="15">
        <v>1362</v>
      </c>
      <c r="B1187" s="15"/>
      <c r="C1187" s="63" t="s">
        <v>204</v>
      </c>
      <c r="D1187" s="15"/>
      <c r="E1187" s="51">
        <v>11</v>
      </c>
      <c r="F1187" s="51" t="s">
        <v>113</v>
      </c>
      <c r="G1187" s="50">
        <v>7300</v>
      </c>
      <c r="H1187" s="64">
        <f t="shared" si="70"/>
        <v>80300</v>
      </c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</row>
    <row r="1188" spans="1:21">
      <c r="A1188" s="15">
        <v>1363</v>
      </c>
      <c r="B1188" s="15"/>
      <c r="C1188" s="63" t="s">
        <v>265</v>
      </c>
      <c r="D1188" s="15"/>
      <c r="E1188" s="51">
        <v>12</v>
      </c>
      <c r="F1188" s="51" t="s">
        <v>113</v>
      </c>
      <c r="G1188" s="50">
        <v>5245</v>
      </c>
      <c r="H1188" s="64">
        <f t="shared" si="70"/>
        <v>62940</v>
      </c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</row>
    <row r="1189" spans="1:21">
      <c r="A1189" s="15">
        <v>1364</v>
      </c>
      <c r="B1189" s="15"/>
      <c r="C1189" s="63" t="s">
        <v>266</v>
      </c>
      <c r="D1189" s="15"/>
      <c r="E1189" s="51">
        <v>11</v>
      </c>
      <c r="F1189" s="51" t="s">
        <v>113</v>
      </c>
      <c r="G1189" s="50">
        <v>9340</v>
      </c>
      <c r="H1189" s="64">
        <f t="shared" si="70"/>
        <v>102740</v>
      </c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</row>
    <row r="1190" spans="1:21">
      <c r="A1190" s="15">
        <v>1365</v>
      </c>
      <c r="B1190" s="15"/>
      <c r="C1190" s="63" t="s">
        <v>203</v>
      </c>
      <c r="D1190" s="15"/>
      <c r="E1190" s="51">
        <v>11</v>
      </c>
      <c r="F1190" s="51" t="s">
        <v>113</v>
      </c>
      <c r="G1190" s="50">
        <v>11796</v>
      </c>
      <c r="H1190" s="64">
        <f t="shared" si="70"/>
        <v>129756</v>
      </c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</row>
    <row r="1191" spans="1:21">
      <c r="A1191" s="15">
        <v>1366</v>
      </c>
      <c r="B1191" s="15"/>
      <c r="C1191" s="63" t="s">
        <v>267</v>
      </c>
      <c r="D1191" s="15"/>
      <c r="E1191" s="51">
        <v>3</v>
      </c>
      <c r="F1191" s="51" t="s">
        <v>113</v>
      </c>
      <c r="G1191" s="50">
        <v>9100</v>
      </c>
      <c r="H1191" s="64">
        <f t="shared" si="70"/>
        <v>27300</v>
      </c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</row>
    <row r="1192" spans="1:21">
      <c r="A1192" s="15">
        <v>1367</v>
      </c>
      <c r="B1192" s="15"/>
      <c r="C1192" s="63" t="s">
        <v>268</v>
      </c>
      <c r="D1192" s="15"/>
      <c r="E1192" s="51">
        <v>10</v>
      </c>
      <c r="F1192" s="51" t="s">
        <v>113</v>
      </c>
      <c r="G1192" s="50">
        <v>10500</v>
      </c>
      <c r="H1192" s="64">
        <f t="shared" si="70"/>
        <v>105000</v>
      </c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</row>
    <row r="1193" spans="1:21" ht="31.5">
      <c r="A1193" s="15">
        <v>1368</v>
      </c>
      <c r="B1193" s="58" t="s">
        <v>50</v>
      </c>
      <c r="C1193" s="59" t="s">
        <v>53</v>
      </c>
      <c r="D1193" s="58" t="s">
        <v>348</v>
      </c>
      <c r="E1193" s="60"/>
      <c r="F1193" s="60"/>
      <c r="G1193" s="61"/>
      <c r="H1193" s="62">
        <f>SUM(H1194:H1204)</f>
        <v>1195642</v>
      </c>
      <c r="I1193" s="58" t="s">
        <v>19</v>
      </c>
      <c r="J1193" s="58"/>
      <c r="K1193" s="58">
        <v>1</v>
      </c>
      <c r="L1193" s="58"/>
      <c r="M1193" s="58"/>
      <c r="N1193" s="58">
        <v>1</v>
      </c>
      <c r="O1193" s="58"/>
      <c r="P1193" s="58"/>
      <c r="Q1193" s="58">
        <v>1</v>
      </c>
      <c r="R1193" s="58"/>
      <c r="S1193" s="58"/>
      <c r="T1193" s="58">
        <v>1</v>
      </c>
      <c r="U1193" s="58"/>
    </row>
    <row r="1194" spans="1:21">
      <c r="A1194" s="15">
        <v>1369</v>
      </c>
      <c r="B1194" s="15"/>
      <c r="C1194" s="63" t="s">
        <v>203</v>
      </c>
      <c r="D1194" s="15"/>
      <c r="E1194" s="51">
        <v>20</v>
      </c>
      <c r="F1194" s="51" t="s">
        <v>89</v>
      </c>
      <c r="G1194" s="50">
        <v>14015.3</v>
      </c>
      <c r="H1194" s="64">
        <f>+E1194*G1194</f>
        <v>280306</v>
      </c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</row>
    <row r="1195" spans="1:21">
      <c r="A1195" s="15">
        <v>1370</v>
      </c>
      <c r="B1195" s="15"/>
      <c r="C1195" s="63" t="s">
        <v>268</v>
      </c>
      <c r="D1195" s="15"/>
      <c r="E1195" s="51">
        <v>20</v>
      </c>
      <c r="F1195" s="51" t="s">
        <v>89</v>
      </c>
      <c r="G1195" s="50">
        <v>8100</v>
      </c>
      <c r="H1195" s="64">
        <f t="shared" ref="H1195:H1204" si="71">+E1195*G1195</f>
        <v>162000</v>
      </c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</row>
    <row r="1196" spans="1:21">
      <c r="A1196" s="15">
        <v>1371</v>
      </c>
      <c r="B1196" s="15"/>
      <c r="C1196" s="63" t="s">
        <v>204</v>
      </c>
      <c r="D1196" s="15"/>
      <c r="E1196" s="51">
        <v>20</v>
      </c>
      <c r="F1196" s="51" t="s">
        <v>89</v>
      </c>
      <c r="G1196" s="50">
        <v>8495</v>
      </c>
      <c r="H1196" s="64">
        <f t="shared" si="71"/>
        <v>169900</v>
      </c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</row>
    <row r="1197" spans="1:21">
      <c r="A1197" s="15">
        <v>1372</v>
      </c>
      <c r="B1197" s="15"/>
      <c r="C1197" s="63" t="s">
        <v>205</v>
      </c>
      <c r="D1197" s="15"/>
      <c r="E1197" s="51">
        <v>20</v>
      </c>
      <c r="F1197" s="51" t="s">
        <v>89</v>
      </c>
      <c r="G1197" s="50">
        <v>4950</v>
      </c>
      <c r="H1197" s="64">
        <f t="shared" si="71"/>
        <v>99000</v>
      </c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</row>
    <row r="1198" spans="1:21">
      <c r="A1198" s="15">
        <v>1373</v>
      </c>
      <c r="B1198" s="15"/>
      <c r="C1198" s="63" t="s">
        <v>206</v>
      </c>
      <c r="D1198" s="15"/>
      <c r="E1198" s="51">
        <v>20</v>
      </c>
      <c r="F1198" s="51" t="s">
        <v>89</v>
      </c>
      <c r="G1198" s="50">
        <v>418.1</v>
      </c>
      <c r="H1198" s="64">
        <f t="shared" si="71"/>
        <v>8362</v>
      </c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</row>
    <row r="1199" spans="1:21">
      <c r="A1199" s="15">
        <v>1374</v>
      </c>
      <c r="B1199" s="15"/>
      <c r="C1199" s="63" t="s">
        <v>207</v>
      </c>
      <c r="D1199" s="15"/>
      <c r="E1199" s="51">
        <v>20</v>
      </c>
      <c r="F1199" s="51" t="s">
        <v>89</v>
      </c>
      <c r="G1199" s="50">
        <v>4999</v>
      </c>
      <c r="H1199" s="64">
        <f t="shared" si="71"/>
        <v>99980</v>
      </c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</row>
    <row r="1200" spans="1:21">
      <c r="A1200" s="15">
        <v>1375</v>
      </c>
      <c r="B1200" s="15"/>
      <c r="C1200" s="63" t="s">
        <v>338</v>
      </c>
      <c r="D1200" s="15"/>
      <c r="E1200" s="51">
        <v>20</v>
      </c>
      <c r="F1200" s="51" t="s">
        <v>89</v>
      </c>
      <c r="G1200" s="50">
        <v>3397</v>
      </c>
      <c r="H1200" s="64">
        <f t="shared" si="71"/>
        <v>67940</v>
      </c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</row>
    <row r="1201" spans="1:26">
      <c r="A1201" s="15">
        <v>1376</v>
      </c>
      <c r="B1201" s="15"/>
      <c r="C1201" s="63" t="s">
        <v>339</v>
      </c>
      <c r="D1201" s="15"/>
      <c r="E1201" s="51">
        <v>20</v>
      </c>
      <c r="F1201" s="51" t="s">
        <v>89</v>
      </c>
      <c r="G1201" s="50">
        <v>5188</v>
      </c>
      <c r="H1201" s="64">
        <f t="shared" si="71"/>
        <v>103760</v>
      </c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</row>
    <row r="1202" spans="1:26">
      <c r="A1202" s="15">
        <v>1377</v>
      </c>
      <c r="B1202" s="15"/>
      <c r="C1202" s="63" t="s">
        <v>213</v>
      </c>
      <c r="D1202" s="15"/>
      <c r="E1202" s="51">
        <v>20</v>
      </c>
      <c r="F1202" s="51" t="s">
        <v>89</v>
      </c>
      <c r="G1202" s="50">
        <v>5160</v>
      </c>
      <c r="H1202" s="64">
        <f t="shared" si="71"/>
        <v>103200</v>
      </c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</row>
    <row r="1203" spans="1:26">
      <c r="A1203" s="15">
        <v>1378</v>
      </c>
      <c r="B1203" s="15"/>
      <c r="C1203" s="63" t="s">
        <v>212</v>
      </c>
      <c r="D1203" s="15"/>
      <c r="E1203" s="51">
        <v>20</v>
      </c>
      <c r="F1203" s="51" t="s">
        <v>89</v>
      </c>
      <c r="G1203" s="50">
        <v>1158</v>
      </c>
      <c r="H1203" s="64">
        <f t="shared" si="71"/>
        <v>23160</v>
      </c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</row>
    <row r="1204" spans="1:26">
      <c r="A1204" s="15">
        <v>1379</v>
      </c>
      <c r="B1204" s="15"/>
      <c r="C1204" s="63" t="s">
        <v>211</v>
      </c>
      <c r="D1204" s="15"/>
      <c r="E1204" s="51">
        <v>20</v>
      </c>
      <c r="F1204" s="51" t="s">
        <v>89</v>
      </c>
      <c r="G1204" s="50">
        <v>3901.7</v>
      </c>
      <c r="H1204" s="64">
        <f t="shared" si="71"/>
        <v>78034</v>
      </c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</row>
    <row r="1205" spans="1:26" ht="15.75">
      <c r="A1205" s="15">
        <v>1380</v>
      </c>
      <c r="B1205" s="22" t="s">
        <v>58</v>
      </c>
      <c r="C1205" s="53" t="s">
        <v>59</v>
      </c>
      <c r="D1205" s="57" t="s">
        <v>18</v>
      </c>
      <c r="E1205" s="54"/>
      <c r="F1205" s="54"/>
      <c r="G1205" s="55"/>
      <c r="H1205" s="56">
        <f>+H1206</f>
        <v>255000</v>
      </c>
      <c r="I1205" s="57" t="s">
        <v>19</v>
      </c>
      <c r="J1205" s="68">
        <f>SUM(J1206:J1207)</f>
        <v>0</v>
      </c>
      <c r="K1205" s="68">
        <f t="shared" ref="K1205:U1205" si="72">SUM(K1206:K1207)</f>
        <v>0</v>
      </c>
      <c r="L1205" s="68">
        <f t="shared" si="72"/>
        <v>0</v>
      </c>
      <c r="M1205" s="68">
        <f t="shared" si="72"/>
        <v>0</v>
      </c>
      <c r="N1205" s="68">
        <f t="shared" si="72"/>
        <v>1</v>
      </c>
      <c r="O1205" s="68">
        <f t="shared" si="72"/>
        <v>0</v>
      </c>
      <c r="P1205" s="68">
        <f t="shared" si="72"/>
        <v>0</v>
      </c>
      <c r="Q1205" s="68">
        <f t="shared" si="72"/>
        <v>0</v>
      </c>
      <c r="R1205" s="68">
        <f t="shared" si="72"/>
        <v>0</v>
      </c>
      <c r="S1205" s="68">
        <f t="shared" si="72"/>
        <v>0</v>
      </c>
      <c r="T1205" s="68">
        <f t="shared" si="72"/>
        <v>0</v>
      </c>
      <c r="U1205" s="68">
        <f t="shared" si="72"/>
        <v>0</v>
      </c>
      <c r="W1205" s="47">
        <f>SUBTOTAL(9,J1205:U1205)</f>
        <v>1</v>
      </c>
    </row>
    <row r="1206" spans="1:26" ht="31.5">
      <c r="A1206" s="15">
        <v>1383</v>
      </c>
      <c r="B1206" s="58" t="s">
        <v>58</v>
      </c>
      <c r="C1206" s="59" t="s">
        <v>255</v>
      </c>
      <c r="D1206" s="58" t="s">
        <v>348</v>
      </c>
      <c r="E1206" s="60"/>
      <c r="F1206" s="60"/>
      <c r="G1206" s="61"/>
      <c r="H1206" s="62">
        <f>SUM(H1207)</f>
        <v>255000</v>
      </c>
      <c r="I1206" s="58" t="s">
        <v>19</v>
      </c>
      <c r="J1206" s="58"/>
      <c r="K1206" s="58"/>
      <c r="L1206" s="58"/>
      <c r="M1206" s="58"/>
      <c r="N1206" s="58">
        <v>1</v>
      </c>
      <c r="O1206" s="58"/>
      <c r="P1206" s="58"/>
      <c r="Q1206" s="58"/>
      <c r="R1206" s="58"/>
      <c r="S1206" s="58"/>
      <c r="T1206" s="58"/>
      <c r="U1206" s="58"/>
    </row>
    <row r="1207" spans="1:26">
      <c r="A1207" s="15">
        <v>1384</v>
      </c>
      <c r="B1207" s="15"/>
      <c r="C1207" s="63" t="s">
        <v>257</v>
      </c>
      <c r="D1207" s="15"/>
      <c r="E1207" s="51">
        <v>1500</v>
      </c>
      <c r="F1207" s="51" t="s">
        <v>89</v>
      </c>
      <c r="G1207" s="50">
        <v>170</v>
      </c>
      <c r="H1207" s="64">
        <f>+E1207*G1207</f>
        <v>255000</v>
      </c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</row>
    <row r="1208" spans="1:26" ht="15.75">
      <c r="A1208" s="15">
        <v>1385</v>
      </c>
      <c r="B1208" s="22" t="s">
        <v>43</v>
      </c>
      <c r="C1208" s="53" t="s">
        <v>44</v>
      </c>
      <c r="D1208" s="57" t="s">
        <v>18</v>
      </c>
      <c r="E1208" s="54"/>
      <c r="F1208" s="54"/>
      <c r="G1208" s="55"/>
      <c r="H1208" s="56">
        <f>+H1209+H1215+H1220+H1225+H1231+H1236+H1242+H1247+H1254+H1260+H1264+H1270+H1274+H1281+H1287+H1292+H1297</f>
        <v>11700150</v>
      </c>
      <c r="I1208" s="57" t="s">
        <v>19</v>
      </c>
      <c r="J1208" s="68">
        <f>SUM(J1209:J1302)</f>
        <v>0</v>
      </c>
      <c r="K1208" s="68">
        <f t="shared" ref="K1208:U1208" si="73">SUM(K1209:K1302)</f>
        <v>3</v>
      </c>
      <c r="L1208" s="68">
        <f t="shared" si="73"/>
        <v>2</v>
      </c>
      <c r="M1208" s="68">
        <f t="shared" si="73"/>
        <v>7</v>
      </c>
      <c r="N1208" s="68">
        <f t="shared" si="73"/>
        <v>4</v>
      </c>
      <c r="O1208" s="68">
        <f t="shared" si="73"/>
        <v>3</v>
      </c>
      <c r="P1208" s="68">
        <f t="shared" si="73"/>
        <v>1</v>
      </c>
      <c r="Q1208" s="68">
        <f t="shared" si="73"/>
        <v>6</v>
      </c>
      <c r="R1208" s="68">
        <f t="shared" si="73"/>
        <v>0</v>
      </c>
      <c r="S1208" s="68">
        <f t="shared" si="73"/>
        <v>3</v>
      </c>
      <c r="T1208" s="68">
        <f t="shared" si="73"/>
        <v>2</v>
      </c>
      <c r="U1208" s="68">
        <f t="shared" si="73"/>
        <v>0</v>
      </c>
      <c r="W1208" s="1">
        <f>SUBTOTAL(9,J1208:U1208)</f>
        <v>31</v>
      </c>
      <c r="X1208" s="8"/>
    </row>
    <row r="1209" spans="1:26" ht="31.5">
      <c r="A1209" s="15">
        <v>1386</v>
      </c>
      <c r="B1209" s="58" t="s">
        <v>43</v>
      </c>
      <c r="C1209" s="59" t="s">
        <v>315</v>
      </c>
      <c r="D1209" s="58" t="s">
        <v>348</v>
      </c>
      <c r="E1209" s="60"/>
      <c r="F1209" s="60"/>
      <c r="G1209" s="61"/>
      <c r="H1209" s="62">
        <f>SUM(H1210:H1214)</f>
        <v>2160000</v>
      </c>
      <c r="I1209" s="58" t="s">
        <v>19</v>
      </c>
      <c r="J1209" s="58"/>
      <c r="K1209" s="58">
        <v>1</v>
      </c>
      <c r="L1209" s="58"/>
      <c r="M1209" s="58"/>
      <c r="N1209" s="58">
        <v>1</v>
      </c>
      <c r="O1209" s="58"/>
      <c r="P1209" s="58"/>
      <c r="Q1209" s="58">
        <v>1</v>
      </c>
      <c r="R1209" s="58"/>
      <c r="S1209" s="58"/>
      <c r="T1209" s="58">
        <v>1</v>
      </c>
      <c r="U1209" s="58"/>
      <c r="Z1209" s="1" t="s">
        <v>390</v>
      </c>
    </row>
    <row r="1210" spans="1:26">
      <c r="A1210" s="15">
        <v>1387</v>
      </c>
      <c r="B1210" s="15"/>
      <c r="C1210" s="63" t="s">
        <v>119</v>
      </c>
      <c r="D1210" s="15"/>
      <c r="E1210" s="51">
        <v>2880</v>
      </c>
      <c r="F1210" s="51" t="s">
        <v>118</v>
      </c>
      <c r="G1210" s="50">
        <v>150</v>
      </c>
      <c r="H1210" s="64">
        <f>+E1210*G1210</f>
        <v>432000</v>
      </c>
      <c r="I1210" s="93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</row>
    <row r="1211" spans="1:26">
      <c r="A1211" s="15">
        <v>1388</v>
      </c>
      <c r="B1211" s="15"/>
      <c r="C1211" s="63" t="s">
        <v>251</v>
      </c>
      <c r="D1211" s="15"/>
      <c r="E1211" s="51">
        <v>2880</v>
      </c>
      <c r="F1211" s="51" t="s">
        <v>118</v>
      </c>
      <c r="G1211" s="50">
        <v>120</v>
      </c>
      <c r="H1211" s="64">
        <f t="shared" ref="H1211:H1214" si="74">+E1211*G1211</f>
        <v>345600</v>
      </c>
      <c r="I1211" s="93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</row>
    <row r="1212" spans="1:26">
      <c r="A1212" s="15">
        <v>1389</v>
      </c>
      <c r="B1212" s="15"/>
      <c r="C1212" s="63" t="s">
        <v>121</v>
      </c>
      <c r="D1212" s="15"/>
      <c r="E1212" s="51">
        <v>2880</v>
      </c>
      <c r="F1212" s="51" t="s">
        <v>118</v>
      </c>
      <c r="G1212" s="50">
        <v>180</v>
      </c>
      <c r="H1212" s="64">
        <f t="shared" si="74"/>
        <v>518400</v>
      </c>
      <c r="I1212" s="94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</row>
    <row r="1213" spans="1:26">
      <c r="A1213" s="15">
        <v>1390</v>
      </c>
      <c r="B1213" s="15"/>
      <c r="C1213" s="63" t="s">
        <v>173</v>
      </c>
      <c r="D1213" s="15"/>
      <c r="E1213" s="51">
        <v>2880</v>
      </c>
      <c r="F1213" s="51" t="s">
        <v>118</v>
      </c>
      <c r="G1213" s="50">
        <v>120</v>
      </c>
      <c r="H1213" s="64">
        <f t="shared" si="74"/>
        <v>345600</v>
      </c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</row>
    <row r="1214" spans="1:26">
      <c r="A1214" s="15">
        <v>1391</v>
      </c>
      <c r="B1214" s="15"/>
      <c r="C1214" s="63" t="s">
        <v>122</v>
      </c>
      <c r="D1214" s="15"/>
      <c r="E1214" s="51">
        <v>2880</v>
      </c>
      <c r="F1214" s="51" t="s">
        <v>118</v>
      </c>
      <c r="G1214" s="50">
        <v>180</v>
      </c>
      <c r="H1214" s="64">
        <f t="shared" si="74"/>
        <v>518400</v>
      </c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</row>
    <row r="1215" spans="1:26" ht="31.5">
      <c r="A1215" s="15">
        <v>1392</v>
      </c>
      <c r="B1215" s="58" t="s">
        <v>43</v>
      </c>
      <c r="C1215" s="59" t="s">
        <v>255</v>
      </c>
      <c r="D1215" s="58" t="s">
        <v>348</v>
      </c>
      <c r="E1215" s="60"/>
      <c r="F1215" s="60"/>
      <c r="G1215" s="61"/>
      <c r="H1215" s="62">
        <f>SUM(H1216:H1219)</f>
        <v>11400</v>
      </c>
      <c r="I1215" s="58" t="s">
        <v>19</v>
      </c>
      <c r="J1215" s="58"/>
      <c r="K1215" s="58"/>
      <c r="L1215" s="58"/>
      <c r="M1215" s="58"/>
      <c r="N1215" s="58"/>
      <c r="O1215" s="58">
        <v>1</v>
      </c>
      <c r="P1215" s="58"/>
      <c r="Q1215" s="58"/>
      <c r="R1215" s="58"/>
      <c r="S1215" s="58"/>
      <c r="T1215" s="58"/>
      <c r="U1215" s="58"/>
    </row>
    <row r="1216" spans="1:26">
      <c r="A1216" s="15">
        <v>1393</v>
      </c>
      <c r="B1216" s="15"/>
      <c r="C1216" s="63" t="s">
        <v>119</v>
      </c>
      <c r="D1216" s="15"/>
      <c r="E1216" s="51">
        <v>20</v>
      </c>
      <c r="F1216" s="51" t="s">
        <v>118</v>
      </c>
      <c r="G1216" s="50">
        <v>150</v>
      </c>
      <c r="H1216" s="64">
        <f>+E1216*G1216</f>
        <v>3000</v>
      </c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</row>
    <row r="1217" spans="1:21">
      <c r="A1217" s="15">
        <v>1394</v>
      </c>
      <c r="B1217" s="15"/>
      <c r="C1217" s="63" t="s">
        <v>192</v>
      </c>
      <c r="D1217" s="15"/>
      <c r="E1217" s="51">
        <v>20</v>
      </c>
      <c r="F1217" s="51" t="s">
        <v>118</v>
      </c>
      <c r="G1217" s="50">
        <v>120</v>
      </c>
      <c r="H1217" s="64">
        <f t="shared" ref="H1217:H1219" si="75">+E1217*G1217</f>
        <v>2400</v>
      </c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</row>
    <row r="1218" spans="1:21">
      <c r="A1218" s="15">
        <v>1395</v>
      </c>
      <c r="B1218" s="15"/>
      <c r="C1218" s="63" t="s">
        <v>121</v>
      </c>
      <c r="D1218" s="15"/>
      <c r="E1218" s="51">
        <v>20</v>
      </c>
      <c r="F1218" s="51" t="s">
        <v>118</v>
      </c>
      <c r="G1218" s="50">
        <v>180</v>
      </c>
      <c r="H1218" s="64">
        <f t="shared" si="75"/>
        <v>3600</v>
      </c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</row>
    <row r="1219" spans="1:21">
      <c r="A1219" s="15">
        <v>1396</v>
      </c>
      <c r="B1219" s="15"/>
      <c r="C1219" s="63" t="s">
        <v>193</v>
      </c>
      <c r="D1219" s="15"/>
      <c r="E1219" s="51">
        <v>20</v>
      </c>
      <c r="F1219" s="51" t="s">
        <v>118</v>
      </c>
      <c r="G1219" s="50">
        <v>120</v>
      </c>
      <c r="H1219" s="64">
        <f t="shared" si="75"/>
        <v>2400</v>
      </c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</row>
    <row r="1220" spans="1:21" ht="31.5">
      <c r="A1220" s="15">
        <v>1416</v>
      </c>
      <c r="B1220" s="58" t="s">
        <v>43</v>
      </c>
      <c r="C1220" s="59" t="s">
        <v>41</v>
      </c>
      <c r="D1220" s="58" t="s">
        <v>348</v>
      </c>
      <c r="E1220" s="60"/>
      <c r="F1220" s="60"/>
      <c r="G1220" s="61"/>
      <c r="H1220" s="62">
        <f>SUM(H1221:H1224)</f>
        <v>57000</v>
      </c>
      <c r="I1220" s="58" t="s">
        <v>19</v>
      </c>
      <c r="J1220" s="58"/>
      <c r="K1220" s="58"/>
      <c r="L1220" s="58"/>
      <c r="M1220" s="58">
        <v>1</v>
      </c>
      <c r="N1220" s="58"/>
      <c r="O1220" s="58"/>
      <c r="P1220" s="58"/>
      <c r="Q1220" s="58"/>
      <c r="R1220" s="58"/>
      <c r="S1220" s="58">
        <v>1</v>
      </c>
      <c r="T1220" s="58"/>
      <c r="U1220" s="58"/>
    </row>
    <row r="1221" spans="1:21">
      <c r="A1221" s="15">
        <v>1417</v>
      </c>
      <c r="B1221" s="15"/>
      <c r="C1221" s="63" t="s">
        <v>119</v>
      </c>
      <c r="D1221" s="15"/>
      <c r="E1221" s="51">
        <v>100</v>
      </c>
      <c r="F1221" s="51" t="s">
        <v>118</v>
      </c>
      <c r="G1221" s="50">
        <v>150</v>
      </c>
      <c r="H1221" s="64">
        <f>+E1221*G1221</f>
        <v>15000</v>
      </c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</row>
    <row r="1222" spans="1:21">
      <c r="A1222" s="15">
        <v>1418</v>
      </c>
      <c r="B1222" s="15"/>
      <c r="C1222" s="63" t="s">
        <v>192</v>
      </c>
      <c r="D1222" s="15"/>
      <c r="E1222" s="51">
        <v>100</v>
      </c>
      <c r="F1222" s="51" t="s">
        <v>118</v>
      </c>
      <c r="G1222" s="50">
        <v>120</v>
      </c>
      <c r="H1222" s="64">
        <f t="shared" ref="H1222:H1224" si="76">+E1222*G1222</f>
        <v>12000</v>
      </c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</row>
    <row r="1223" spans="1:21">
      <c r="A1223" s="15">
        <v>1419</v>
      </c>
      <c r="B1223" s="15"/>
      <c r="C1223" s="63" t="s">
        <v>121</v>
      </c>
      <c r="D1223" s="15"/>
      <c r="E1223" s="51">
        <v>100</v>
      </c>
      <c r="F1223" s="51" t="s">
        <v>118</v>
      </c>
      <c r="G1223" s="50">
        <v>180</v>
      </c>
      <c r="H1223" s="64">
        <f t="shared" si="76"/>
        <v>18000</v>
      </c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</row>
    <row r="1224" spans="1:21">
      <c r="A1224" s="15">
        <v>1420</v>
      </c>
      <c r="B1224" s="15"/>
      <c r="C1224" s="63" t="s">
        <v>193</v>
      </c>
      <c r="D1224" s="15"/>
      <c r="E1224" s="51">
        <v>100</v>
      </c>
      <c r="F1224" s="51" t="s">
        <v>118</v>
      </c>
      <c r="G1224" s="50">
        <v>120</v>
      </c>
      <c r="H1224" s="64">
        <f t="shared" si="76"/>
        <v>12000</v>
      </c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</row>
    <row r="1225" spans="1:21" ht="47.25">
      <c r="A1225" s="15">
        <v>1421</v>
      </c>
      <c r="B1225" s="58" t="s">
        <v>43</v>
      </c>
      <c r="C1225" s="59" t="s">
        <v>303</v>
      </c>
      <c r="D1225" s="58" t="s">
        <v>348</v>
      </c>
      <c r="E1225" s="60"/>
      <c r="F1225" s="60"/>
      <c r="G1225" s="61"/>
      <c r="H1225" s="62">
        <f>SUM(H1226:H1230)</f>
        <v>135000</v>
      </c>
      <c r="I1225" s="58" t="s">
        <v>19</v>
      </c>
      <c r="J1225" s="58"/>
      <c r="K1225" s="58"/>
      <c r="L1225" s="58"/>
      <c r="M1225" s="58"/>
      <c r="N1225" s="58"/>
      <c r="O1225" s="58"/>
      <c r="P1225" s="58">
        <v>1</v>
      </c>
      <c r="Q1225" s="58"/>
      <c r="R1225" s="58"/>
      <c r="S1225" s="58"/>
      <c r="T1225" s="58"/>
      <c r="U1225" s="58"/>
    </row>
    <row r="1226" spans="1:21">
      <c r="A1226" s="15">
        <v>1422</v>
      </c>
      <c r="B1226" s="15"/>
      <c r="C1226" s="63" t="s">
        <v>119</v>
      </c>
      <c r="D1226" s="15"/>
      <c r="E1226" s="51">
        <v>180</v>
      </c>
      <c r="F1226" s="51" t="s">
        <v>118</v>
      </c>
      <c r="G1226" s="50">
        <v>150</v>
      </c>
      <c r="H1226" s="64">
        <f>+E1226*G1226</f>
        <v>27000</v>
      </c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</row>
    <row r="1227" spans="1:21">
      <c r="A1227" s="15">
        <v>1423</v>
      </c>
      <c r="B1227" s="15"/>
      <c r="C1227" s="63" t="s">
        <v>251</v>
      </c>
      <c r="D1227" s="15"/>
      <c r="E1227" s="51">
        <v>180</v>
      </c>
      <c r="F1227" s="51" t="s">
        <v>118</v>
      </c>
      <c r="G1227" s="50">
        <v>120</v>
      </c>
      <c r="H1227" s="64">
        <f t="shared" ref="H1227:H1230" si="77">+E1227*G1227</f>
        <v>21600</v>
      </c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</row>
    <row r="1228" spans="1:21">
      <c r="A1228" s="15">
        <v>1424</v>
      </c>
      <c r="B1228" s="15"/>
      <c r="C1228" s="63" t="s">
        <v>121</v>
      </c>
      <c r="D1228" s="15"/>
      <c r="E1228" s="51">
        <v>180</v>
      </c>
      <c r="F1228" s="51" t="s">
        <v>118</v>
      </c>
      <c r="G1228" s="50">
        <v>180</v>
      </c>
      <c r="H1228" s="64">
        <f t="shared" si="77"/>
        <v>32400</v>
      </c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</row>
    <row r="1229" spans="1:21">
      <c r="A1229" s="15">
        <v>1425</v>
      </c>
      <c r="B1229" s="15"/>
      <c r="C1229" s="63" t="s">
        <v>173</v>
      </c>
      <c r="D1229" s="15"/>
      <c r="E1229" s="51">
        <v>180</v>
      </c>
      <c r="F1229" s="51" t="s">
        <v>118</v>
      </c>
      <c r="G1229" s="50">
        <v>120</v>
      </c>
      <c r="H1229" s="64">
        <f t="shared" si="77"/>
        <v>21600</v>
      </c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</row>
    <row r="1230" spans="1:21">
      <c r="A1230" s="15">
        <v>1426</v>
      </c>
      <c r="B1230" s="15"/>
      <c r="C1230" s="63" t="s">
        <v>122</v>
      </c>
      <c r="D1230" s="15"/>
      <c r="E1230" s="51">
        <v>180</v>
      </c>
      <c r="F1230" s="51" t="s">
        <v>118</v>
      </c>
      <c r="G1230" s="50">
        <v>180</v>
      </c>
      <c r="H1230" s="64">
        <f t="shared" si="77"/>
        <v>32400</v>
      </c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</row>
    <row r="1231" spans="1:21" ht="29.45" customHeight="1">
      <c r="A1231" s="15">
        <v>1431</v>
      </c>
      <c r="B1231" s="58" t="s">
        <v>43</v>
      </c>
      <c r="C1231" s="59" t="s">
        <v>369</v>
      </c>
      <c r="D1231" s="58" t="s">
        <v>348</v>
      </c>
      <c r="E1231" s="60"/>
      <c r="F1231" s="60"/>
      <c r="G1231" s="61"/>
      <c r="H1231" s="62">
        <f>SUM(H1232:H1235)</f>
        <v>45600</v>
      </c>
      <c r="I1231" s="58" t="s">
        <v>19</v>
      </c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>
        <v>1</v>
      </c>
      <c r="U1231" s="58"/>
    </row>
    <row r="1232" spans="1:21">
      <c r="A1232" s="15">
        <v>1432</v>
      </c>
      <c r="B1232" s="15"/>
      <c r="C1232" s="63" t="s">
        <v>119</v>
      </c>
      <c r="D1232" s="15"/>
      <c r="E1232" s="51">
        <v>80</v>
      </c>
      <c r="F1232" s="51" t="s">
        <v>118</v>
      </c>
      <c r="G1232" s="50">
        <v>150</v>
      </c>
      <c r="H1232" s="64">
        <f>+E1232*G1232</f>
        <v>12000</v>
      </c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</row>
    <row r="1233" spans="1:21">
      <c r="A1233" s="15">
        <v>1433</v>
      </c>
      <c r="B1233" s="15"/>
      <c r="C1233" s="63" t="s">
        <v>192</v>
      </c>
      <c r="D1233" s="15"/>
      <c r="E1233" s="51">
        <v>80</v>
      </c>
      <c r="F1233" s="51" t="s">
        <v>118</v>
      </c>
      <c r="G1233" s="50">
        <v>120</v>
      </c>
      <c r="H1233" s="64">
        <f t="shared" ref="H1233:H1235" si="78">+E1233*G1233</f>
        <v>9600</v>
      </c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</row>
    <row r="1234" spans="1:21">
      <c r="A1234" s="15">
        <v>1434</v>
      </c>
      <c r="B1234" s="15"/>
      <c r="C1234" s="63" t="s">
        <v>121</v>
      </c>
      <c r="D1234" s="15"/>
      <c r="E1234" s="51">
        <v>80</v>
      </c>
      <c r="F1234" s="51" t="s">
        <v>118</v>
      </c>
      <c r="G1234" s="50">
        <v>180</v>
      </c>
      <c r="H1234" s="64">
        <f t="shared" si="78"/>
        <v>14400</v>
      </c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</row>
    <row r="1235" spans="1:21">
      <c r="A1235" s="15">
        <v>1435</v>
      </c>
      <c r="B1235" s="15"/>
      <c r="C1235" s="63" t="s">
        <v>193</v>
      </c>
      <c r="D1235" s="15"/>
      <c r="E1235" s="51">
        <v>80</v>
      </c>
      <c r="F1235" s="51" t="s">
        <v>118</v>
      </c>
      <c r="G1235" s="50">
        <v>120</v>
      </c>
      <c r="H1235" s="64">
        <f t="shared" si="78"/>
        <v>9600</v>
      </c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</row>
    <row r="1236" spans="1:21" ht="15.75">
      <c r="A1236" s="15">
        <v>1436</v>
      </c>
      <c r="B1236" s="58" t="s">
        <v>43</v>
      </c>
      <c r="C1236" s="59" t="s">
        <v>30</v>
      </c>
      <c r="D1236" s="58" t="s">
        <v>348</v>
      </c>
      <c r="E1236" s="60"/>
      <c r="F1236" s="60"/>
      <c r="G1236" s="61"/>
      <c r="H1236" s="62">
        <f>SUM(H1237:H1241)</f>
        <v>1350000</v>
      </c>
      <c r="I1236" s="58" t="s">
        <v>19</v>
      </c>
      <c r="J1236" s="58"/>
      <c r="K1236" s="58"/>
      <c r="L1236" s="58">
        <v>1</v>
      </c>
      <c r="M1236" s="58"/>
      <c r="N1236" s="58"/>
      <c r="O1236" s="58"/>
      <c r="P1236" s="58"/>
      <c r="Q1236" s="58"/>
      <c r="R1236" s="58"/>
      <c r="S1236" s="58"/>
      <c r="T1236" s="58"/>
      <c r="U1236" s="58"/>
    </row>
    <row r="1237" spans="1:21">
      <c r="A1237" s="15">
        <v>1437</v>
      </c>
      <c r="B1237" s="15"/>
      <c r="C1237" s="63" t="s">
        <v>119</v>
      </c>
      <c r="D1237" s="15"/>
      <c r="E1237" s="51">
        <v>1800</v>
      </c>
      <c r="F1237" s="51" t="s">
        <v>118</v>
      </c>
      <c r="G1237" s="50">
        <v>150</v>
      </c>
      <c r="H1237" s="64">
        <f>+E1237*G1237</f>
        <v>270000</v>
      </c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</row>
    <row r="1238" spans="1:21">
      <c r="A1238" s="15">
        <v>1438</v>
      </c>
      <c r="B1238" s="15"/>
      <c r="C1238" s="63" t="s">
        <v>192</v>
      </c>
      <c r="D1238" s="15"/>
      <c r="E1238" s="51">
        <v>1800</v>
      </c>
      <c r="F1238" s="51" t="s">
        <v>118</v>
      </c>
      <c r="G1238" s="50">
        <v>120</v>
      </c>
      <c r="H1238" s="64">
        <f t="shared" ref="H1238:H1241" si="79">+E1238*G1238</f>
        <v>216000</v>
      </c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</row>
    <row r="1239" spans="1:21">
      <c r="A1239" s="15">
        <v>1439</v>
      </c>
      <c r="B1239" s="15"/>
      <c r="C1239" s="63" t="s">
        <v>121</v>
      </c>
      <c r="D1239" s="15"/>
      <c r="E1239" s="51">
        <v>1800</v>
      </c>
      <c r="F1239" s="51" t="s">
        <v>118</v>
      </c>
      <c r="G1239" s="50">
        <v>180</v>
      </c>
      <c r="H1239" s="64">
        <f t="shared" si="79"/>
        <v>324000</v>
      </c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</row>
    <row r="1240" spans="1:21">
      <c r="A1240" s="15">
        <v>1440</v>
      </c>
      <c r="B1240" s="15"/>
      <c r="C1240" s="63" t="s">
        <v>193</v>
      </c>
      <c r="D1240" s="15"/>
      <c r="E1240" s="51">
        <v>1800</v>
      </c>
      <c r="F1240" s="51" t="s">
        <v>118</v>
      </c>
      <c r="G1240" s="50">
        <v>120</v>
      </c>
      <c r="H1240" s="64">
        <f t="shared" si="79"/>
        <v>216000</v>
      </c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</row>
    <row r="1241" spans="1:21">
      <c r="A1241" s="15">
        <v>1441</v>
      </c>
      <c r="B1241" s="15"/>
      <c r="C1241" s="63" t="s">
        <v>122</v>
      </c>
      <c r="D1241" s="15"/>
      <c r="E1241" s="51">
        <v>1800</v>
      </c>
      <c r="F1241" s="51" t="s">
        <v>118</v>
      </c>
      <c r="G1241" s="50">
        <v>180</v>
      </c>
      <c r="H1241" s="64">
        <f t="shared" si="79"/>
        <v>324000</v>
      </c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</row>
    <row r="1242" spans="1:21" ht="15.75">
      <c r="A1242" s="15">
        <v>1442</v>
      </c>
      <c r="B1242" s="58" t="s">
        <v>43</v>
      </c>
      <c r="C1242" s="59" t="s">
        <v>325</v>
      </c>
      <c r="D1242" s="58" t="s">
        <v>348</v>
      </c>
      <c r="E1242" s="60"/>
      <c r="F1242" s="60"/>
      <c r="G1242" s="61"/>
      <c r="H1242" s="62">
        <f>SUM(H1243:H1246)</f>
        <v>171000</v>
      </c>
      <c r="I1242" s="58" t="s">
        <v>19</v>
      </c>
      <c r="J1242" s="58"/>
      <c r="K1242" s="58"/>
      <c r="L1242" s="58"/>
      <c r="M1242" s="58">
        <v>1</v>
      </c>
      <c r="N1242" s="58"/>
      <c r="O1242" s="58">
        <v>1</v>
      </c>
      <c r="P1242" s="58"/>
      <c r="Q1242" s="58">
        <v>1</v>
      </c>
      <c r="R1242" s="58"/>
      <c r="S1242" s="58"/>
      <c r="T1242" s="58"/>
      <c r="U1242" s="58"/>
    </row>
    <row r="1243" spans="1:21">
      <c r="A1243" s="15">
        <v>1443</v>
      </c>
      <c r="B1243" s="15"/>
      <c r="C1243" s="63" t="s">
        <v>119</v>
      </c>
      <c r="D1243" s="15"/>
      <c r="E1243" s="51">
        <v>300</v>
      </c>
      <c r="F1243" s="51" t="s">
        <v>118</v>
      </c>
      <c r="G1243" s="50">
        <v>150</v>
      </c>
      <c r="H1243" s="64">
        <f t="shared" ref="H1243:H1246" si="80">+E1243*G1243</f>
        <v>45000</v>
      </c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</row>
    <row r="1244" spans="1:21">
      <c r="A1244" s="15">
        <v>1444</v>
      </c>
      <c r="B1244" s="15"/>
      <c r="C1244" s="63" t="s">
        <v>192</v>
      </c>
      <c r="D1244" s="15"/>
      <c r="E1244" s="51">
        <v>300</v>
      </c>
      <c r="F1244" s="51" t="s">
        <v>118</v>
      </c>
      <c r="G1244" s="50">
        <v>120</v>
      </c>
      <c r="H1244" s="64">
        <f t="shared" si="80"/>
        <v>36000</v>
      </c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</row>
    <row r="1245" spans="1:21">
      <c r="A1245" s="15">
        <v>1445</v>
      </c>
      <c r="B1245" s="15"/>
      <c r="C1245" s="63" t="s">
        <v>121</v>
      </c>
      <c r="D1245" s="15"/>
      <c r="E1245" s="51">
        <v>300</v>
      </c>
      <c r="F1245" s="51" t="s">
        <v>118</v>
      </c>
      <c r="G1245" s="50">
        <v>180</v>
      </c>
      <c r="H1245" s="64">
        <f t="shared" si="80"/>
        <v>54000</v>
      </c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</row>
    <row r="1246" spans="1:21">
      <c r="A1246" s="15">
        <v>1446</v>
      </c>
      <c r="B1246" s="15"/>
      <c r="C1246" s="63" t="s">
        <v>193</v>
      </c>
      <c r="D1246" s="15"/>
      <c r="E1246" s="51">
        <v>300</v>
      </c>
      <c r="F1246" s="51" t="s">
        <v>118</v>
      </c>
      <c r="G1246" s="50">
        <v>120</v>
      </c>
      <c r="H1246" s="64">
        <f t="shared" si="80"/>
        <v>36000</v>
      </c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</row>
    <row r="1247" spans="1:21" ht="31.5">
      <c r="A1247" s="15">
        <v>1454</v>
      </c>
      <c r="B1247" s="58" t="s">
        <v>43</v>
      </c>
      <c r="C1247" s="59" t="s">
        <v>258</v>
      </c>
      <c r="D1247" s="58" t="s">
        <v>348</v>
      </c>
      <c r="E1247" s="60"/>
      <c r="F1247" s="60"/>
      <c r="G1247" s="61"/>
      <c r="H1247" s="62">
        <f>SUM(H1248:H1253)</f>
        <v>691250</v>
      </c>
      <c r="I1247" s="58" t="s">
        <v>19</v>
      </c>
      <c r="J1247" s="58"/>
      <c r="K1247" s="58"/>
      <c r="L1247" s="58"/>
      <c r="M1247" s="58"/>
      <c r="N1247" s="58">
        <v>1</v>
      </c>
      <c r="O1247" s="58"/>
      <c r="P1247" s="58"/>
      <c r="Q1247" s="58"/>
      <c r="R1247" s="58"/>
      <c r="S1247" s="58"/>
      <c r="T1247" s="58"/>
      <c r="U1247" s="58"/>
    </row>
    <row r="1248" spans="1:21">
      <c r="A1248" s="15">
        <v>1455</v>
      </c>
      <c r="B1248" s="15"/>
      <c r="C1248" s="63" t="s">
        <v>119</v>
      </c>
      <c r="D1248" s="15"/>
      <c r="E1248" s="51">
        <v>559</v>
      </c>
      <c r="F1248" s="51" t="s">
        <v>118</v>
      </c>
      <c r="G1248" s="50">
        <v>150</v>
      </c>
      <c r="H1248" s="64">
        <f>+E1248*G1248</f>
        <v>83850</v>
      </c>
      <c r="I1248" s="93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</row>
    <row r="1249" spans="1:21">
      <c r="A1249" s="15">
        <v>1456</v>
      </c>
      <c r="B1249" s="15"/>
      <c r="C1249" s="63" t="s">
        <v>192</v>
      </c>
      <c r="D1249" s="15"/>
      <c r="E1249" s="51">
        <v>559</v>
      </c>
      <c r="F1249" s="51" t="s">
        <v>118</v>
      </c>
      <c r="G1249" s="50">
        <v>120</v>
      </c>
      <c r="H1249" s="64">
        <f t="shared" ref="H1249:H1253" si="81">+E1249*G1249</f>
        <v>67080</v>
      </c>
      <c r="I1249" s="94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</row>
    <row r="1250" spans="1:21">
      <c r="A1250" s="15">
        <v>1457</v>
      </c>
      <c r="B1250" s="15"/>
      <c r="C1250" s="63" t="s">
        <v>121</v>
      </c>
      <c r="D1250" s="15"/>
      <c r="E1250" s="51">
        <v>559</v>
      </c>
      <c r="F1250" s="51" t="s">
        <v>118</v>
      </c>
      <c r="G1250" s="50">
        <v>180</v>
      </c>
      <c r="H1250" s="64">
        <f t="shared" si="81"/>
        <v>100620</v>
      </c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</row>
    <row r="1251" spans="1:21">
      <c r="A1251" s="15">
        <v>1458</v>
      </c>
      <c r="B1251" s="15"/>
      <c r="C1251" s="63" t="s">
        <v>192</v>
      </c>
      <c r="D1251" s="15"/>
      <c r="E1251" s="51">
        <v>559</v>
      </c>
      <c r="F1251" s="51" t="s">
        <v>118</v>
      </c>
      <c r="G1251" s="50">
        <v>120</v>
      </c>
      <c r="H1251" s="64">
        <f t="shared" si="81"/>
        <v>67080</v>
      </c>
      <c r="I1251" s="97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</row>
    <row r="1252" spans="1:21">
      <c r="A1252" s="15">
        <v>1459</v>
      </c>
      <c r="B1252" s="15"/>
      <c r="C1252" s="63" t="s">
        <v>122</v>
      </c>
      <c r="D1252" s="15"/>
      <c r="E1252" s="51">
        <v>559</v>
      </c>
      <c r="F1252" s="51" t="s">
        <v>118</v>
      </c>
      <c r="G1252" s="50">
        <v>180</v>
      </c>
      <c r="H1252" s="64">
        <f t="shared" si="81"/>
        <v>100620</v>
      </c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</row>
    <row r="1253" spans="1:21">
      <c r="A1253" s="15">
        <v>1460</v>
      </c>
      <c r="B1253" s="15"/>
      <c r="C1253" s="63" t="s">
        <v>194</v>
      </c>
      <c r="D1253" s="15"/>
      <c r="E1253" s="51">
        <v>544</v>
      </c>
      <c r="F1253" s="51" t="s">
        <v>139</v>
      </c>
      <c r="G1253" s="50">
        <v>500</v>
      </c>
      <c r="H1253" s="64">
        <f t="shared" si="81"/>
        <v>272000</v>
      </c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</row>
    <row r="1254" spans="1:21" ht="15.75">
      <c r="A1254" s="15">
        <v>1461</v>
      </c>
      <c r="B1254" s="58" t="s">
        <v>43</v>
      </c>
      <c r="C1254" s="59" t="s">
        <v>312</v>
      </c>
      <c r="D1254" s="58" t="s">
        <v>348</v>
      </c>
      <c r="E1254" s="60"/>
      <c r="F1254" s="60"/>
      <c r="G1254" s="61"/>
      <c r="H1254" s="62">
        <f>SUM(H1255:H1259)</f>
        <v>26250</v>
      </c>
      <c r="I1254" s="58" t="s">
        <v>19</v>
      </c>
      <c r="J1254" s="58"/>
      <c r="K1254" s="58"/>
      <c r="L1254" s="58"/>
      <c r="M1254" s="58">
        <v>1</v>
      </c>
      <c r="N1254" s="58"/>
      <c r="O1254" s="58"/>
      <c r="P1254" s="58"/>
      <c r="Q1254" s="58"/>
      <c r="R1254" s="58"/>
      <c r="S1254" s="58"/>
      <c r="T1254" s="58"/>
      <c r="U1254" s="58"/>
    </row>
    <row r="1255" spans="1:21">
      <c r="A1255" s="15">
        <v>1462</v>
      </c>
      <c r="B1255" s="15"/>
      <c r="C1255" s="63" t="s">
        <v>119</v>
      </c>
      <c r="D1255" s="15"/>
      <c r="E1255" s="51">
        <v>35</v>
      </c>
      <c r="F1255" s="51" t="s">
        <v>118</v>
      </c>
      <c r="G1255" s="50">
        <v>150</v>
      </c>
      <c r="H1255" s="64">
        <f>+E1255*G1255</f>
        <v>5250</v>
      </c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</row>
    <row r="1256" spans="1:21">
      <c r="A1256" s="15">
        <v>1463</v>
      </c>
      <c r="B1256" s="15"/>
      <c r="C1256" s="63" t="s">
        <v>192</v>
      </c>
      <c r="D1256" s="15"/>
      <c r="E1256" s="51">
        <v>35</v>
      </c>
      <c r="F1256" s="51" t="s">
        <v>118</v>
      </c>
      <c r="G1256" s="50">
        <v>120</v>
      </c>
      <c r="H1256" s="64">
        <f t="shared" ref="H1256:H1259" si="82">+E1256*G1256</f>
        <v>4200</v>
      </c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</row>
    <row r="1257" spans="1:21">
      <c r="A1257" s="15">
        <v>1464</v>
      </c>
      <c r="B1257" s="15"/>
      <c r="C1257" s="63" t="s">
        <v>121</v>
      </c>
      <c r="D1257" s="15"/>
      <c r="E1257" s="51">
        <v>35</v>
      </c>
      <c r="F1257" s="51" t="s">
        <v>118</v>
      </c>
      <c r="G1257" s="50">
        <v>180</v>
      </c>
      <c r="H1257" s="64">
        <f t="shared" si="82"/>
        <v>6300</v>
      </c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</row>
    <row r="1258" spans="1:21">
      <c r="A1258" s="15">
        <v>1465</v>
      </c>
      <c r="B1258" s="15"/>
      <c r="C1258" s="63" t="s">
        <v>193</v>
      </c>
      <c r="D1258" s="15"/>
      <c r="E1258" s="51">
        <v>35</v>
      </c>
      <c r="F1258" s="51" t="s">
        <v>118</v>
      </c>
      <c r="G1258" s="50">
        <v>120</v>
      </c>
      <c r="H1258" s="64">
        <f t="shared" si="82"/>
        <v>4200</v>
      </c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</row>
    <row r="1259" spans="1:21">
      <c r="A1259" s="15">
        <v>1466</v>
      </c>
      <c r="B1259" s="15"/>
      <c r="C1259" s="63" t="s">
        <v>122</v>
      </c>
      <c r="D1259" s="15"/>
      <c r="E1259" s="51">
        <v>35</v>
      </c>
      <c r="F1259" s="51" t="s">
        <v>118</v>
      </c>
      <c r="G1259" s="50">
        <v>180</v>
      </c>
      <c r="H1259" s="64">
        <f t="shared" si="82"/>
        <v>6300</v>
      </c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</row>
    <row r="1260" spans="1:21" ht="15.75">
      <c r="A1260" s="15">
        <v>1467</v>
      </c>
      <c r="B1260" s="58" t="s">
        <v>43</v>
      </c>
      <c r="C1260" s="59" t="s">
        <v>42</v>
      </c>
      <c r="D1260" s="58" t="s">
        <v>348</v>
      </c>
      <c r="E1260" s="60"/>
      <c r="F1260" s="60"/>
      <c r="G1260" s="61"/>
      <c r="H1260" s="62">
        <f>SUM(H1261:H1263)</f>
        <v>900000</v>
      </c>
      <c r="I1260" s="58" t="s">
        <v>19</v>
      </c>
      <c r="J1260" s="58"/>
      <c r="K1260" s="58">
        <v>1</v>
      </c>
      <c r="L1260" s="58"/>
      <c r="M1260" s="58"/>
      <c r="N1260" s="58">
        <v>1</v>
      </c>
      <c r="O1260" s="58"/>
      <c r="P1260" s="58"/>
      <c r="Q1260" s="58">
        <v>1</v>
      </c>
      <c r="R1260" s="58"/>
      <c r="S1260" s="58">
        <v>1</v>
      </c>
      <c r="T1260" s="58"/>
      <c r="U1260" s="58"/>
    </row>
    <row r="1261" spans="1:21">
      <c r="A1261" s="15">
        <v>1468</v>
      </c>
      <c r="B1261" s="15"/>
      <c r="C1261" s="63" t="s">
        <v>119</v>
      </c>
      <c r="D1261" s="15"/>
      <c r="E1261" s="51">
        <v>2000</v>
      </c>
      <c r="F1261" s="51" t="s">
        <v>118</v>
      </c>
      <c r="G1261" s="50">
        <v>150</v>
      </c>
      <c r="H1261" s="64">
        <f>+E1261*G1261</f>
        <v>300000</v>
      </c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</row>
    <row r="1262" spans="1:21">
      <c r="A1262" s="15">
        <v>1469</v>
      </c>
      <c r="B1262" s="15"/>
      <c r="C1262" s="63" t="s">
        <v>192</v>
      </c>
      <c r="D1262" s="15"/>
      <c r="E1262" s="51">
        <v>2000</v>
      </c>
      <c r="F1262" s="51" t="s">
        <v>118</v>
      </c>
      <c r="G1262" s="50">
        <v>120</v>
      </c>
      <c r="H1262" s="64">
        <f t="shared" ref="H1262:H1263" si="83">+E1262*G1262</f>
        <v>240000</v>
      </c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</row>
    <row r="1263" spans="1:21">
      <c r="A1263" s="15">
        <v>1470</v>
      </c>
      <c r="B1263" s="15"/>
      <c r="C1263" s="63" t="s">
        <v>121</v>
      </c>
      <c r="D1263" s="15"/>
      <c r="E1263" s="51">
        <v>2000</v>
      </c>
      <c r="F1263" s="51" t="s">
        <v>118</v>
      </c>
      <c r="G1263" s="50">
        <v>180</v>
      </c>
      <c r="H1263" s="64">
        <f t="shared" si="83"/>
        <v>360000</v>
      </c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</row>
    <row r="1264" spans="1:21" ht="31.5">
      <c r="A1264" s="15">
        <v>1471</v>
      </c>
      <c r="B1264" s="58" t="s">
        <v>43</v>
      </c>
      <c r="C1264" s="59" t="s">
        <v>37</v>
      </c>
      <c r="D1264" s="58" t="s">
        <v>348</v>
      </c>
      <c r="E1264" s="60"/>
      <c r="F1264" s="60"/>
      <c r="G1264" s="61"/>
      <c r="H1264" s="62">
        <f>SUM(H1265:H1269)</f>
        <v>120000</v>
      </c>
      <c r="I1264" s="58" t="s">
        <v>19</v>
      </c>
      <c r="J1264" s="58"/>
      <c r="K1264" s="58"/>
      <c r="L1264" s="58"/>
      <c r="M1264" s="58"/>
      <c r="N1264" s="58">
        <v>1</v>
      </c>
      <c r="O1264" s="58"/>
      <c r="P1264" s="58"/>
      <c r="Q1264" s="58"/>
      <c r="R1264" s="58"/>
      <c r="S1264" s="58"/>
      <c r="T1264" s="58"/>
      <c r="U1264" s="58"/>
    </row>
    <row r="1265" spans="1:21">
      <c r="A1265" s="15">
        <v>1472</v>
      </c>
      <c r="B1265" s="15"/>
      <c r="C1265" s="63" t="s">
        <v>119</v>
      </c>
      <c r="D1265" s="15"/>
      <c r="E1265" s="51">
        <v>160</v>
      </c>
      <c r="F1265" s="51" t="s">
        <v>118</v>
      </c>
      <c r="G1265" s="50">
        <v>150</v>
      </c>
      <c r="H1265" s="64">
        <f>+E1265*G1265</f>
        <v>24000</v>
      </c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</row>
    <row r="1266" spans="1:21">
      <c r="A1266" s="15">
        <v>1473</v>
      </c>
      <c r="B1266" s="15"/>
      <c r="C1266" s="63" t="s">
        <v>192</v>
      </c>
      <c r="D1266" s="15"/>
      <c r="E1266" s="51">
        <v>160</v>
      </c>
      <c r="F1266" s="51" t="s">
        <v>118</v>
      </c>
      <c r="G1266" s="50">
        <v>120</v>
      </c>
      <c r="H1266" s="64">
        <f t="shared" ref="H1266:H1269" si="84">+E1266*G1266</f>
        <v>19200</v>
      </c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</row>
    <row r="1267" spans="1:21">
      <c r="A1267" s="15">
        <v>1474</v>
      </c>
      <c r="B1267" s="15"/>
      <c r="C1267" s="63" t="s">
        <v>121</v>
      </c>
      <c r="D1267" s="15"/>
      <c r="E1267" s="51">
        <v>160</v>
      </c>
      <c r="F1267" s="51" t="s">
        <v>118</v>
      </c>
      <c r="G1267" s="50">
        <v>180</v>
      </c>
      <c r="H1267" s="64">
        <f t="shared" si="84"/>
        <v>28800</v>
      </c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</row>
    <row r="1268" spans="1:21">
      <c r="A1268" s="15">
        <v>1475</v>
      </c>
      <c r="B1268" s="15"/>
      <c r="C1268" s="63" t="s">
        <v>193</v>
      </c>
      <c r="D1268" s="15"/>
      <c r="E1268" s="51">
        <v>160</v>
      </c>
      <c r="F1268" s="51" t="s">
        <v>118</v>
      </c>
      <c r="G1268" s="50">
        <v>120</v>
      </c>
      <c r="H1268" s="64">
        <f t="shared" si="84"/>
        <v>19200</v>
      </c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</row>
    <row r="1269" spans="1:21">
      <c r="A1269" s="15">
        <v>1476</v>
      </c>
      <c r="B1269" s="15"/>
      <c r="C1269" s="63" t="s">
        <v>122</v>
      </c>
      <c r="D1269" s="15"/>
      <c r="E1269" s="51">
        <v>160</v>
      </c>
      <c r="F1269" s="51" t="s">
        <v>118</v>
      </c>
      <c r="G1269" s="50">
        <v>180</v>
      </c>
      <c r="H1269" s="64">
        <f t="shared" si="84"/>
        <v>28800</v>
      </c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</row>
    <row r="1270" spans="1:21" ht="29.45" customHeight="1">
      <c r="A1270" s="15">
        <v>1477</v>
      </c>
      <c r="B1270" s="58" t="s">
        <v>43</v>
      </c>
      <c r="C1270" s="59" t="s">
        <v>311</v>
      </c>
      <c r="D1270" s="58" t="s">
        <v>348</v>
      </c>
      <c r="E1270" s="60"/>
      <c r="F1270" s="60"/>
      <c r="G1270" s="61"/>
      <c r="H1270" s="62">
        <f>SUM(H1271:H1273)</f>
        <v>2982000</v>
      </c>
      <c r="I1270" s="58" t="s">
        <v>19</v>
      </c>
      <c r="J1270" s="58"/>
      <c r="K1270" s="58"/>
      <c r="L1270" s="58"/>
      <c r="M1270" s="58">
        <v>2</v>
      </c>
      <c r="N1270" s="58"/>
      <c r="O1270" s="58"/>
      <c r="P1270" s="58"/>
      <c r="Q1270" s="58">
        <v>1</v>
      </c>
      <c r="R1270" s="58"/>
      <c r="S1270" s="58"/>
      <c r="T1270" s="58"/>
      <c r="U1270" s="58"/>
    </row>
    <row r="1271" spans="1:21">
      <c r="A1271" s="15">
        <v>1478</v>
      </c>
      <c r="B1271" s="15"/>
      <c r="C1271" s="63" t="s">
        <v>192</v>
      </c>
      <c r="D1271" s="15"/>
      <c r="E1271" s="51">
        <v>7100</v>
      </c>
      <c r="F1271" s="51" t="s">
        <v>118</v>
      </c>
      <c r="G1271" s="50">
        <v>120</v>
      </c>
      <c r="H1271" s="64">
        <f>+E1271*G1271</f>
        <v>852000</v>
      </c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</row>
    <row r="1272" spans="1:21">
      <c r="A1272" s="15">
        <v>1479</v>
      </c>
      <c r="B1272" s="15"/>
      <c r="C1272" s="63" t="s">
        <v>121</v>
      </c>
      <c r="D1272" s="15"/>
      <c r="E1272" s="51">
        <v>7100</v>
      </c>
      <c r="F1272" s="51" t="s">
        <v>118</v>
      </c>
      <c r="G1272" s="50">
        <v>180</v>
      </c>
      <c r="H1272" s="64">
        <f t="shared" ref="H1272:H1273" si="85">+E1272*G1272</f>
        <v>1278000</v>
      </c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</row>
    <row r="1273" spans="1:21">
      <c r="A1273" s="15">
        <v>1480</v>
      </c>
      <c r="B1273" s="15"/>
      <c r="C1273" s="63" t="s">
        <v>193</v>
      </c>
      <c r="D1273" s="15"/>
      <c r="E1273" s="51">
        <v>7100</v>
      </c>
      <c r="F1273" s="51" t="s">
        <v>118</v>
      </c>
      <c r="G1273" s="50">
        <v>120</v>
      </c>
      <c r="H1273" s="64">
        <f t="shared" si="85"/>
        <v>852000</v>
      </c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</row>
    <row r="1274" spans="1:21" ht="31.5">
      <c r="A1274" s="15">
        <v>1485</v>
      </c>
      <c r="B1274" s="58" t="s">
        <v>43</v>
      </c>
      <c r="C1274" s="59" t="s">
        <v>364</v>
      </c>
      <c r="D1274" s="58" t="s">
        <v>348</v>
      </c>
      <c r="E1274" s="60"/>
      <c r="F1274" s="60"/>
      <c r="G1274" s="61"/>
      <c r="H1274" s="62">
        <f>SUM(H1275:H1280)</f>
        <v>1460800</v>
      </c>
      <c r="I1274" s="58" t="s">
        <v>19</v>
      </c>
      <c r="J1274" s="58"/>
      <c r="K1274" s="58">
        <v>1</v>
      </c>
      <c r="L1274" s="58"/>
      <c r="M1274" s="58"/>
      <c r="N1274" s="58"/>
      <c r="O1274" s="58">
        <v>1</v>
      </c>
      <c r="P1274" s="58"/>
      <c r="Q1274" s="58">
        <v>1</v>
      </c>
      <c r="R1274" s="58"/>
      <c r="S1274" s="58">
        <v>1</v>
      </c>
      <c r="T1274" s="58"/>
      <c r="U1274" s="58"/>
    </row>
    <row r="1275" spans="1:21">
      <c r="A1275" s="15">
        <v>1486</v>
      </c>
      <c r="B1275" s="15"/>
      <c r="C1275" s="63" t="s">
        <v>119</v>
      </c>
      <c r="D1275" s="15"/>
      <c r="E1275" s="51">
        <v>2200</v>
      </c>
      <c r="F1275" s="51" t="s">
        <v>118</v>
      </c>
      <c r="G1275" s="50">
        <v>120</v>
      </c>
      <c r="H1275" s="64">
        <f>+E1275*G1275</f>
        <v>264000</v>
      </c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</row>
    <row r="1276" spans="1:21">
      <c r="A1276" s="15">
        <v>1487</v>
      </c>
      <c r="B1276" s="15"/>
      <c r="C1276" s="63" t="s">
        <v>192</v>
      </c>
      <c r="D1276" s="15"/>
      <c r="E1276" s="51">
        <v>2200</v>
      </c>
      <c r="F1276" s="51" t="s">
        <v>118</v>
      </c>
      <c r="G1276" s="50">
        <v>100</v>
      </c>
      <c r="H1276" s="64">
        <f t="shared" ref="H1276:H1280" si="86">+E1276*G1276</f>
        <v>220000</v>
      </c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</row>
    <row r="1277" spans="1:21">
      <c r="A1277" s="15">
        <v>1488</v>
      </c>
      <c r="B1277" s="15"/>
      <c r="C1277" s="63" t="s">
        <v>121</v>
      </c>
      <c r="D1277" s="15"/>
      <c r="E1277" s="51">
        <v>2200</v>
      </c>
      <c r="F1277" s="51" t="s">
        <v>118</v>
      </c>
      <c r="G1277" s="50">
        <v>180</v>
      </c>
      <c r="H1277" s="64">
        <f t="shared" si="86"/>
        <v>396000</v>
      </c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</row>
    <row r="1278" spans="1:21">
      <c r="A1278" s="15">
        <v>1489</v>
      </c>
      <c r="B1278" s="15"/>
      <c r="C1278" s="63" t="s">
        <v>193</v>
      </c>
      <c r="D1278" s="15"/>
      <c r="E1278" s="51">
        <v>2200</v>
      </c>
      <c r="F1278" s="51" t="s">
        <v>118</v>
      </c>
      <c r="G1278" s="50">
        <v>100</v>
      </c>
      <c r="H1278" s="64">
        <f t="shared" si="86"/>
        <v>220000</v>
      </c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</row>
    <row r="1279" spans="1:21">
      <c r="A1279" s="15">
        <v>1490</v>
      </c>
      <c r="B1279" s="15"/>
      <c r="C1279" s="63" t="s">
        <v>122</v>
      </c>
      <c r="D1279" s="15"/>
      <c r="E1279" s="51">
        <v>2200</v>
      </c>
      <c r="F1279" s="51" t="s">
        <v>118</v>
      </c>
      <c r="G1279" s="50">
        <v>150</v>
      </c>
      <c r="H1279" s="64">
        <f t="shared" si="86"/>
        <v>330000</v>
      </c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</row>
    <row r="1280" spans="1:21">
      <c r="A1280" s="15">
        <v>1491</v>
      </c>
      <c r="B1280" s="15"/>
      <c r="C1280" s="63" t="s">
        <v>194</v>
      </c>
      <c r="D1280" s="15"/>
      <c r="E1280" s="51">
        <v>2200</v>
      </c>
      <c r="F1280" s="51" t="s">
        <v>118</v>
      </c>
      <c r="G1280" s="50">
        <v>14</v>
      </c>
      <c r="H1280" s="64">
        <f t="shared" si="86"/>
        <v>30800</v>
      </c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</row>
    <row r="1281" spans="1:21" ht="15.75">
      <c r="A1281" s="15">
        <v>1496</v>
      </c>
      <c r="B1281" s="58" t="s">
        <v>43</v>
      </c>
      <c r="C1281" s="59" t="s">
        <v>392</v>
      </c>
      <c r="D1281" s="58" t="s">
        <v>348</v>
      </c>
      <c r="E1281" s="60"/>
      <c r="F1281" s="60"/>
      <c r="G1281" s="61"/>
      <c r="H1281" s="62">
        <f>SUM(H1282:H1286)</f>
        <v>33750</v>
      </c>
      <c r="I1281" s="58" t="s">
        <v>19</v>
      </c>
      <c r="J1281" s="58"/>
      <c r="K1281" s="58"/>
      <c r="L1281" s="58"/>
      <c r="M1281" s="58"/>
      <c r="N1281" s="58"/>
      <c r="O1281" s="58"/>
      <c r="P1281" s="58"/>
      <c r="Q1281" s="58">
        <v>1</v>
      </c>
      <c r="R1281" s="58"/>
      <c r="S1281" s="58"/>
      <c r="T1281" s="58"/>
      <c r="U1281" s="58"/>
    </row>
    <row r="1282" spans="1:21">
      <c r="A1282" s="15">
        <v>1497</v>
      </c>
      <c r="B1282" s="15"/>
      <c r="C1282" s="63" t="s">
        <v>119</v>
      </c>
      <c r="D1282" s="15"/>
      <c r="E1282" s="51">
        <v>45</v>
      </c>
      <c r="F1282" s="51" t="s">
        <v>118</v>
      </c>
      <c r="G1282" s="50">
        <v>150</v>
      </c>
      <c r="H1282" s="64">
        <f>+E1282*G1282</f>
        <v>6750</v>
      </c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</row>
    <row r="1283" spans="1:21">
      <c r="A1283" s="15">
        <v>1498</v>
      </c>
      <c r="B1283" s="15"/>
      <c r="C1283" s="63" t="s">
        <v>192</v>
      </c>
      <c r="D1283" s="15"/>
      <c r="E1283" s="51">
        <v>45</v>
      </c>
      <c r="F1283" s="51" t="s">
        <v>118</v>
      </c>
      <c r="G1283" s="50">
        <v>120</v>
      </c>
      <c r="H1283" s="64">
        <f t="shared" ref="H1283:H1286" si="87">+E1283*G1283</f>
        <v>5400</v>
      </c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</row>
    <row r="1284" spans="1:21">
      <c r="A1284" s="15">
        <v>1499</v>
      </c>
      <c r="B1284" s="15"/>
      <c r="C1284" s="63" t="s">
        <v>121</v>
      </c>
      <c r="D1284" s="15"/>
      <c r="E1284" s="51">
        <v>45</v>
      </c>
      <c r="F1284" s="51" t="s">
        <v>118</v>
      </c>
      <c r="G1284" s="50">
        <v>180</v>
      </c>
      <c r="H1284" s="64">
        <f t="shared" si="87"/>
        <v>8100</v>
      </c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</row>
    <row r="1285" spans="1:21">
      <c r="A1285" s="15">
        <v>1500</v>
      </c>
      <c r="B1285" s="15"/>
      <c r="C1285" s="63" t="s">
        <v>193</v>
      </c>
      <c r="D1285" s="15"/>
      <c r="E1285" s="51">
        <v>45</v>
      </c>
      <c r="F1285" s="51" t="s">
        <v>118</v>
      </c>
      <c r="G1285" s="50">
        <v>120</v>
      </c>
      <c r="H1285" s="64">
        <f t="shared" si="87"/>
        <v>5400</v>
      </c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</row>
    <row r="1286" spans="1:21">
      <c r="A1286" s="15">
        <v>1501</v>
      </c>
      <c r="B1286" s="15"/>
      <c r="C1286" s="63" t="s">
        <v>122</v>
      </c>
      <c r="D1286" s="15"/>
      <c r="E1286" s="51">
        <v>45</v>
      </c>
      <c r="F1286" s="51" t="s">
        <v>118</v>
      </c>
      <c r="G1286" s="50">
        <v>180</v>
      </c>
      <c r="H1286" s="64">
        <f t="shared" si="87"/>
        <v>8100</v>
      </c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</row>
    <row r="1287" spans="1:21" ht="15.75">
      <c r="A1287" s="15">
        <v>1502</v>
      </c>
      <c r="B1287" s="58" t="s">
        <v>43</v>
      </c>
      <c r="C1287" s="59" t="s">
        <v>38</v>
      </c>
      <c r="D1287" s="58" t="s">
        <v>348</v>
      </c>
      <c r="E1287" s="60"/>
      <c r="F1287" s="60"/>
      <c r="G1287" s="61"/>
      <c r="H1287" s="62">
        <f>SUM(H1288:H1291)</f>
        <v>484500</v>
      </c>
      <c r="I1287" s="58" t="s">
        <v>19</v>
      </c>
      <c r="J1287" s="58"/>
      <c r="K1287" s="58"/>
      <c r="L1287" s="58"/>
      <c r="M1287" s="58">
        <v>1</v>
      </c>
      <c r="N1287" s="58"/>
      <c r="O1287" s="58"/>
      <c r="P1287" s="58"/>
      <c r="Q1287" s="58"/>
      <c r="R1287" s="58"/>
      <c r="S1287" s="58"/>
      <c r="T1287" s="58"/>
      <c r="U1287" s="58"/>
    </row>
    <row r="1288" spans="1:21">
      <c r="A1288" s="15">
        <v>1503</v>
      </c>
      <c r="B1288" s="15"/>
      <c r="C1288" s="63" t="s">
        <v>119</v>
      </c>
      <c r="D1288" s="15"/>
      <c r="E1288" s="51">
        <v>850</v>
      </c>
      <c r="F1288" s="51" t="s">
        <v>118</v>
      </c>
      <c r="G1288" s="50">
        <v>150</v>
      </c>
      <c r="H1288" s="64">
        <f>+E1288*G1288</f>
        <v>127500</v>
      </c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</row>
    <row r="1289" spans="1:21">
      <c r="A1289" s="15">
        <v>1504</v>
      </c>
      <c r="B1289" s="15"/>
      <c r="C1289" s="63" t="s">
        <v>192</v>
      </c>
      <c r="D1289" s="15"/>
      <c r="E1289" s="51">
        <v>850</v>
      </c>
      <c r="F1289" s="51" t="s">
        <v>118</v>
      </c>
      <c r="G1289" s="50">
        <v>120</v>
      </c>
      <c r="H1289" s="64">
        <f t="shared" ref="H1289:H1291" si="88">+E1289*G1289</f>
        <v>102000</v>
      </c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</row>
    <row r="1290" spans="1:21">
      <c r="A1290" s="15">
        <v>1505</v>
      </c>
      <c r="B1290" s="15"/>
      <c r="C1290" s="63" t="s">
        <v>121</v>
      </c>
      <c r="D1290" s="15"/>
      <c r="E1290" s="51">
        <v>850</v>
      </c>
      <c r="F1290" s="51" t="s">
        <v>118</v>
      </c>
      <c r="G1290" s="50">
        <v>180</v>
      </c>
      <c r="H1290" s="64">
        <f t="shared" si="88"/>
        <v>153000</v>
      </c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</row>
    <row r="1291" spans="1:21">
      <c r="A1291" s="15">
        <v>1506</v>
      </c>
      <c r="B1291" s="15"/>
      <c r="C1291" s="63" t="s">
        <v>193</v>
      </c>
      <c r="D1291" s="15"/>
      <c r="E1291" s="51">
        <v>850</v>
      </c>
      <c r="F1291" s="51" t="s">
        <v>118</v>
      </c>
      <c r="G1291" s="50">
        <v>120</v>
      </c>
      <c r="H1291" s="64">
        <f t="shared" si="88"/>
        <v>102000</v>
      </c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</row>
    <row r="1292" spans="1:21" ht="31.5">
      <c r="A1292" s="15">
        <v>1522</v>
      </c>
      <c r="B1292" s="58" t="s">
        <v>43</v>
      </c>
      <c r="C1292" s="59" t="s">
        <v>327</v>
      </c>
      <c r="D1292" s="58" t="s">
        <v>348</v>
      </c>
      <c r="E1292" s="60"/>
      <c r="F1292" s="60"/>
      <c r="G1292" s="61"/>
      <c r="H1292" s="62">
        <f>SUM(H1293:H1296)</f>
        <v>409500</v>
      </c>
      <c r="I1292" s="58" t="s">
        <v>19</v>
      </c>
      <c r="J1292" s="58"/>
      <c r="K1292" s="58"/>
      <c r="L1292" s="58">
        <v>1</v>
      </c>
      <c r="M1292" s="58"/>
      <c r="N1292" s="58"/>
      <c r="O1292" s="58"/>
      <c r="P1292" s="58"/>
      <c r="Q1292" s="58"/>
      <c r="R1292" s="58"/>
      <c r="S1292" s="58"/>
      <c r="T1292" s="58"/>
      <c r="U1292" s="58"/>
    </row>
    <row r="1293" spans="1:21">
      <c r="A1293" s="15">
        <v>1523</v>
      </c>
      <c r="B1293" s="15"/>
      <c r="C1293" s="63" t="s">
        <v>119</v>
      </c>
      <c r="D1293" s="15"/>
      <c r="E1293" s="51">
        <v>650</v>
      </c>
      <c r="F1293" s="51" t="s">
        <v>118</v>
      </c>
      <c r="G1293" s="50">
        <v>150</v>
      </c>
      <c r="H1293" s="64">
        <f>+E1293*G1293</f>
        <v>97500</v>
      </c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</row>
    <row r="1294" spans="1:21">
      <c r="A1294" s="15">
        <v>1524</v>
      </c>
      <c r="B1294" s="15"/>
      <c r="C1294" s="63" t="s">
        <v>120</v>
      </c>
      <c r="D1294" s="15"/>
      <c r="E1294" s="51">
        <v>650</v>
      </c>
      <c r="F1294" s="51" t="s">
        <v>118</v>
      </c>
      <c r="G1294" s="50">
        <v>120</v>
      </c>
      <c r="H1294" s="64">
        <f t="shared" ref="H1294:H1296" si="89">+E1294*G1294</f>
        <v>78000</v>
      </c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</row>
    <row r="1295" spans="1:21">
      <c r="A1295" s="15">
        <v>1525</v>
      </c>
      <c r="B1295" s="15"/>
      <c r="C1295" s="63" t="s">
        <v>121</v>
      </c>
      <c r="D1295" s="15"/>
      <c r="E1295" s="51">
        <v>650</v>
      </c>
      <c r="F1295" s="51" t="s">
        <v>118</v>
      </c>
      <c r="G1295" s="50">
        <v>180</v>
      </c>
      <c r="H1295" s="64">
        <f t="shared" si="89"/>
        <v>117000</v>
      </c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</row>
    <row r="1296" spans="1:21">
      <c r="A1296" s="15">
        <v>1526</v>
      </c>
      <c r="B1296" s="15"/>
      <c r="C1296" s="63" t="s">
        <v>122</v>
      </c>
      <c r="D1296" s="15"/>
      <c r="E1296" s="51">
        <v>650</v>
      </c>
      <c r="F1296" s="51" t="s">
        <v>118</v>
      </c>
      <c r="G1296" s="50">
        <v>180</v>
      </c>
      <c r="H1296" s="64">
        <f t="shared" si="89"/>
        <v>117000</v>
      </c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</row>
    <row r="1297" spans="1:21" ht="15.75">
      <c r="A1297" s="15">
        <v>1502</v>
      </c>
      <c r="B1297" s="58" t="s">
        <v>43</v>
      </c>
      <c r="C1297" s="59" t="s">
        <v>398</v>
      </c>
      <c r="D1297" s="58" t="s">
        <v>348</v>
      </c>
      <c r="E1297" s="60"/>
      <c r="F1297" s="60"/>
      <c r="G1297" s="61"/>
      <c r="H1297" s="62">
        <f>SUM(H1298:H1302)</f>
        <v>662100</v>
      </c>
      <c r="I1297" s="58" t="s">
        <v>19</v>
      </c>
      <c r="J1297" s="58"/>
      <c r="K1297" s="58"/>
      <c r="L1297" s="58"/>
      <c r="M1297" s="58">
        <v>1</v>
      </c>
      <c r="N1297" s="58"/>
      <c r="O1297" s="58"/>
      <c r="P1297" s="58"/>
      <c r="Q1297" s="58"/>
      <c r="R1297" s="58"/>
      <c r="S1297" s="58"/>
      <c r="T1297" s="58"/>
      <c r="U1297" s="58"/>
    </row>
    <row r="1298" spans="1:21">
      <c r="A1298" s="15">
        <v>1503</v>
      </c>
      <c r="B1298" s="15"/>
      <c r="C1298" s="63" t="s">
        <v>119</v>
      </c>
      <c r="D1298" s="15"/>
      <c r="E1298" s="51">
        <v>1110</v>
      </c>
      <c r="F1298" s="51" t="s">
        <v>118</v>
      </c>
      <c r="G1298" s="50">
        <v>150</v>
      </c>
      <c r="H1298" s="64">
        <f>+E1298*G1298</f>
        <v>166500</v>
      </c>
      <c r="I1298" s="93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</row>
    <row r="1299" spans="1:21">
      <c r="A1299" s="15">
        <v>1504</v>
      </c>
      <c r="B1299" s="15"/>
      <c r="C1299" s="63" t="s">
        <v>192</v>
      </c>
      <c r="D1299" s="15"/>
      <c r="E1299" s="51">
        <v>1110</v>
      </c>
      <c r="F1299" s="51" t="s">
        <v>118</v>
      </c>
      <c r="G1299" s="50">
        <v>120</v>
      </c>
      <c r="H1299" s="64">
        <f t="shared" ref="H1299:H1302" si="90">+E1299*G1299</f>
        <v>133200</v>
      </c>
      <c r="I1299" s="94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</row>
    <row r="1300" spans="1:21">
      <c r="A1300" s="15">
        <v>1505</v>
      </c>
      <c r="B1300" s="15"/>
      <c r="C1300" s="63" t="s">
        <v>121</v>
      </c>
      <c r="D1300" s="15"/>
      <c r="E1300" s="51">
        <v>1110</v>
      </c>
      <c r="F1300" s="51" t="s">
        <v>118</v>
      </c>
      <c r="G1300" s="50">
        <v>180</v>
      </c>
      <c r="H1300" s="64">
        <f t="shared" si="90"/>
        <v>199800</v>
      </c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</row>
    <row r="1301" spans="1:21">
      <c r="A1301" s="15">
        <v>1506</v>
      </c>
      <c r="B1301" s="15"/>
      <c r="C1301" s="63" t="s">
        <v>193</v>
      </c>
      <c r="D1301" s="15"/>
      <c r="E1301" s="51">
        <v>1110</v>
      </c>
      <c r="F1301" s="51" t="s">
        <v>118</v>
      </c>
      <c r="G1301" s="50">
        <v>120</v>
      </c>
      <c r="H1301" s="64">
        <f t="shared" si="90"/>
        <v>133200</v>
      </c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</row>
    <row r="1302" spans="1:21">
      <c r="A1302" s="15">
        <v>1491</v>
      </c>
      <c r="B1302" s="15"/>
      <c r="C1302" s="63" t="s">
        <v>194</v>
      </c>
      <c r="D1302" s="15"/>
      <c r="E1302" s="51">
        <v>2100</v>
      </c>
      <c r="F1302" s="51" t="s">
        <v>118</v>
      </c>
      <c r="G1302" s="50">
        <v>14</v>
      </c>
      <c r="H1302" s="64">
        <f t="shared" si="90"/>
        <v>29400</v>
      </c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</row>
    <row r="1303" spans="1:21" ht="15.75">
      <c r="A1303" s="69"/>
      <c r="B1303" s="69"/>
      <c r="C1303" s="70" t="s">
        <v>61</v>
      </c>
      <c r="D1303" s="69"/>
      <c r="E1303" s="71"/>
      <c r="F1303" s="71"/>
      <c r="G1303" s="72"/>
      <c r="H1303" s="73">
        <f>+H1208+H1205+H1181+H1178+H1175+H1123+H1072+H1027+H765+H688+H42+H11</f>
        <v>62596715</v>
      </c>
      <c r="I1303" s="69"/>
      <c r="J1303" s="69"/>
      <c r="K1303" s="69"/>
      <c r="L1303" s="69"/>
      <c r="M1303" s="69"/>
      <c r="N1303" s="69"/>
      <c r="O1303" s="69"/>
      <c r="P1303" s="69"/>
      <c r="Q1303" s="69"/>
      <c r="R1303" s="69"/>
      <c r="S1303" s="69"/>
      <c r="T1303" s="69"/>
      <c r="U1303" s="69"/>
    </row>
    <row r="1304" spans="1:21">
      <c r="A1304" s="122"/>
      <c r="B1304" s="122"/>
      <c r="C1304" s="122"/>
      <c r="D1304" s="122"/>
      <c r="E1304" s="122"/>
      <c r="F1304" s="122"/>
      <c r="G1304" s="122"/>
      <c r="H1304" s="122"/>
      <c r="I1304" s="122"/>
      <c r="J1304" s="122"/>
      <c r="K1304" s="122"/>
      <c r="L1304" s="122"/>
      <c r="M1304" s="122"/>
      <c r="N1304" s="122"/>
      <c r="O1304" s="122"/>
      <c r="P1304" s="122"/>
      <c r="Q1304" s="122"/>
      <c r="R1304" s="122"/>
      <c r="S1304" s="122"/>
      <c r="T1304" s="122"/>
      <c r="U1304" s="122"/>
    </row>
    <row r="1305" spans="1:21">
      <c r="A1305" s="4" t="s">
        <v>62</v>
      </c>
      <c r="B1305" s="14"/>
      <c r="C1305" s="14"/>
      <c r="D1305" s="14"/>
      <c r="E1305" s="14"/>
      <c r="F1305" s="14"/>
      <c r="G1305" s="14"/>
      <c r="H1305" s="90"/>
      <c r="I1305" s="14"/>
      <c r="J1305" s="1" t="s">
        <v>64</v>
      </c>
      <c r="K1305" s="13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>
      <c r="J1306" s="8"/>
    </row>
    <row r="1307" spans="1:21">
      <c r="J1307" s="8"/>
    </row>
    <row r="1308" spans="1:21">
      <c r="J1308" s="8"/>
    </row>
    <row r="1309" spans="1:21">
      <c r="H1309" s="90"/>
      <c r="J1309" s="8"/>
    </row>
    <row r="1310" spans="1:21" ht="15.75">
      <c r="A1310" s="9" t="s">
        <v>386</v>
      </c>
      <c r="B1310" s="10"/>
      <c r="H1310" s="90"/>
      <c r="J1310" s="100" t="s">
        <v>406</v>
      </c>
    </row>
    <row r="1311" spans="1:21">
      <c r="A1311" s="4" t="s">
        <v>387</v>
      </c>
      <c r="H1311" s="90"/>
      <c r="J1311" s="12" t="s">
        <v>407</v>
      </c>
    </row>
    <row r="1312" spans="1:21">
      <c r="A1312" s="4" t="s">
        <v>241</v>
      </c>
      <c r="H1312" s="90"/>
      <c r="J1312" s="12"/>
    </row>
    <row r="1313" spans="8:21">
      <c r="H1313" s="90"/>
    </row>
    <row r="1315" spans="8:21">
      <c r="I1315" s="8"/>
      <c r="J1315" s="8"/>
      <c r="K1315" s="102"/>
      <c r="L1315" s="102"/>
      <c r="M1315" s="101"/>
      <c r="N1315" s="101"/>
      <c r="O1315" s="101"/>
      <c r="P1315" s="101"/>
      <c r="Q1315" s="101"/>
      <c r="R1315" s="101"/>
      <c r="S1315" s="101"/>
      <c r="T1315" s="101"/>
      <c r="U1315" s="101"/>
    </row>
  </sheetData>
  <autoFilter ref="A8:U1303" xr:uid="{00000000-0009-0000-0000-000001000000}">
    <filterColumn colId="4" showButton="0"/>
    <filterColumn colId="5" showButton="0"/>
    <filterColumn colId="8">
      <filters blank="1">
        <filter val="Negotiated 53.7"/>
        <filter val="Negotiated 53.9"/>
        <filter val="Shopping 52.1b"/>
      </filters>
    </filterColumn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0">
    <mergeCell ref="A1:U1"/>
    <mergeCell ref="A2:U2"/>
    <mergeCell ref="A3:U3"/>
    <mergeCell ref="A4:U4"/>
    <mergeCell ref="A6:U6"/>
    <mergeCell ref="E8:G8"/>
    <mergeCell ref="J8:U8"/>
    <mergeCell ref="E9:G9"/>
    <mergeCell ref="A1304:U1304"/>
    <mergeCell ref="A7:U7"/>
  </mergeCells>
  <printOptions horizontalCentered="1"/>
  <pageMargins left="0" right="0" top="0.75" bottom="0.5" header="0.3" footer="0.3"/>
  <pageSetup paperSize="9" scale="7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1"/>
  <sheetViews>
    <sheetView topLeftCell="I6" zoomScale="85" zoomScaleNormal="85" zoomScaleSheetLayoutView="85" workbookViewId="0">
      <selection activeCell="R11" sqref="R11:R13"/>
    </sheetView>
  </sheetViews>
  <sheetFormatPr defaultColWidth="9.140625" defaultRowHeight="19.899999999999999" customHeight="1"/>
  <cols>
    <col min="1" max="1" width="16.7109375" style="1" customWidth="1"/>
    <col min="2" max="2" width="15.7109375" style="1" customWidth="1"/>
    <col min="3" max="3" width="15.42578125" style="1" customWidth="1"/>
    <col min="4" max="4" width="16.140625" style="1" customWidth="1"/>
    <col min="5" max="6" width="16.7109375" style="1" customWidth="1"/>
    <col min="7" max="7" width="16.5703125" style="1" customWidth="1"/>
    <col min="8" max="8" width="15.7109375" style="1" customWidth="1"/>
    <col min="9" max="9" width="16.7109375" style="1" customWidth="1"/>
    <col min="10" max="10" width="17" style="1" customWidth="1"/>
    <col min="11" max="11" width="15.7109375" style="1" customWidth="1"/>
    <col min="12" max="12" width="15.5703125" style="1" customWidth="1"/>
    <col min="13" max="13" width="16.7109375" style="1" customWidth="1"/>
    <col min="14" max="14" width="17.140625" style="1" customWidth="1"/>
    <col min="15" max="15" width="15" style="1" customWidth="1"/>
    <col min="16" max="16" width="15.85546875" style="1" customWidth="1"/>
    <col min="17" max="17" width="18" style="1" bestFit="1" customWidth="1"/>
    <col min="18" max="18" width="16.7109375" style="1" customWidth="1"/>
    <col min="19" max="16384" width="9.140625" style="1"/>
  </cols>
  <sheetData>
    <row r="1" spans="1:35" ht="19.899999999999999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2"/>
      <c r="T1" s="2"/>
      <c r="U1" s="2"/>
    </row>
    <row r="2" spans="1:35" ht="19.899999999999999" customHeight="1">
      <c r="A2" s="123" t="s">
        <v>239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2"/>
      <c r="T2" s="2"/>
      <c r="U2" s="2"/>
    </row>
    <row r="3" spans="1:35" ht="19.899999999999999" customHeight="1">
      <c r="A3" s="124" t="s">
        <v>240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2"/>
      <c r="T3" s="2"/>
      <c r="U3" s="2"/>
    </row>
    <row r="4" spans="1:35" ht="19.899999999999999" customHeight="1">
      <c r="A4" s="123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4"/>
      <c r="T4" s="14"/>
      <c r="U4" s="14"/>
    </row>
    <row r="5" spans="1:35" ht="19.899999999999999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35" ht="19.899999999999999" customHeight="1">
      <c r="A6" s="129" t="s">
        <v>405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35" ht="19.899999999999999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35" ht="19.899999999999999" customHeight="1">
      <c r="A8" s="125" t="s">
        <v>228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35" ht="24.95" customHeight="1">
      <c r="A9" s="65" t="s">
        <v>229</v>
      </c>
      <c r="B9" s="65" t="s">
        <v>75</v>
      </c>
      <c r="C9" s="65" t="s">
        <v>52</v>
      </c>
      <c r="D9" s="65" t="s">
        <v>76</v>
      </c>
      <c r="E9" s="79" t="s">
        <v>230</v>
      </c>
      <c r="F9" s="65" t="s">
        <v>77</v>
      </c>
      <c r="G9" s="65" t="s">
        <v>78</v>
      </c>
      <c r="H9" s="65" t="s">
        <v>20</v>
      </c>
      <c r="I9" s="79" t="s">
        <v>231</v>
      </c>
      <c r="J9" s="65" t="s">
        <v>79</v>
      </c>
      <c r="K9" s="65" t="s">
        <v>34</v>
      </c>
      <c r="L9" s="65" t="s">
        <v>80</v>
      </c>
      <c r="M9" s="79" t="s">
        <v>232</v>
      </c>
      <c r="N9" s="65" t="s">
        <v>60</v>
      </c>
      <c r="O9" s="65" t="s">
        <v>49</v>
      </c>
      <c r="P9" s="65" t="s">
        <v>81</v>
      </c>
      <c r="Q9" s="79" t="s">
        <v>233</v>
      </c>
      <c r="R9" s="84" t="s">
        <v>13</v>
      </c>
    </row>
    <row r="10" spans="1:35" ht="24.95" customHeight="1">
      <c r="A10" s="126" t="s">
        <v>234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8"/>
    </row>
    <row r="11" spans="1:35" ht="24.95" customHeight="1">
      <c r="A11" s="63" t="s">
        <v>19</v>
      </c>
      <c r="B11" s="80">
        <v>0</v>
      </c>
      <c r="C11" s="80">
        <v>12</v>
      </c>
      <c r="D11" s="80">
        <v>8</v>
      </c>
      <c r="E11" s="85">
        <f t="shared" ref="E11" si="0">SUM(B11:D11)</f>
        <v>20</v>
      </c>
      <c r="F11" s="80">
        <v>20</v>
      </c>
      <c r="G11" s="80">
        <v>23</v>
      </c>
      <c r="H11" s="80">
        <v>15</v>
      </c>
      <c r="I11" s="85">
        <f t="shared" ref="I11" si="1">SUM(F11:H11)</f>
        <v>58</v>
      </c>
      <c r="J11" s="80">
        <v>7</v>
      </c>
      <c r="K11" s="80">
        <v>21</v>
      </c>
      <c r="L11" s="80">
        <v>5</v>
      </c>
      <c r="M11" s="85">
        <f>SUM(J11:L11)</f>
        <v>33</v>
      </c>
      <c r="N11" s="80">
        <v>10</v>
      </c>
      <c r="O11" s="80">
        <v>8</v>
      </c>
      <c r="P11" s="80">
        <v>1</v>
      </c>
      <c r="Q11" s="85">
        <f t="shared" ref="Q11" si="2">SUM(N11:P11)</f>
        <v>19</v>
      </c>
      <c r="R11" s="86">
        <f>+E11+I11+M11+Q11</f>
        <v>130</v>
      </c>
    </row>
    <row r="12" spans="1:35" ht="24.95" customHeight="1">
      <c r="A12" s="63" t="s">
        <v>36</v>
      </c>
      <c r="B12" s="80">
        <v>0</v>
      </c>
      <c r="C12" s="80">
        <v>7</v>
      </c>
      <c r="D12" s="80">
        <v>4</v>
      </c>
      <c r="E12" s="85">
        <f>SUM(B12:D12)</f>
        <v>11</v>
      </c>
      <c r="F12" s="80">
        <v>10</v>
      </c>
      <c r="G12" s="80">
        <v>11</v>
      </c>
      <c r="H12" s="80">
        <v>4</v>
      </c>
      <c r="I12" s="85">
        <f>SUM(F12:H12)</f>
        <v>25</v>
      </c>
      <c r="J12" s="80">
        <v>4</v>
      </c>
      <c r="K12" s="80">
        <v>8</v>
      </c>
      <c r="L12" s="80">
        <v>3</v>
      </c>
      <c r="M12" s="85">
        <f>SUM(J12:L12)</f>
        <v>15</v>
      </c>
      <c r="N12" s="80">
        <v>3</v>
      </c>
      <c r="O12" s="80">
        <v>7</v>
      </c>
      <c r="P12" s="80">
        <v>1</v>
      </c>
      <c r="Q12" s="85">
        <f>SUM(N12:P12)</f>
        <v>11</v>
      </c>
      <c r="R12" s="86">
        <f>+E12+I12+M12+Q12</f>
        <v>62</v>
      </c>
    </row>
    <row r="13" spans="1:35" ht="24.95" customHeight="1">
      <c r="A13" s="63" t="s">
        <v>33</v>
      </c>
      <c r="B13" s="80">
        <v>0</v>
      </c>
      <c r="C13" s="80">
        <v>0</v>
      </c>
      <c r="D13" s="80">
        <v>0</v>
      </c>
      <c r="E13" s="85">
        <f>SUM(B13:D13)</f>
        <v>0</v>
      </c>
      <c r="F13" s="80">
        <v>0</v>
      </c>
      <c r="G13" s="80">
        <v>0</v>
      </c>
      <c r="H13" s="80">
        <v>1</v>
      </c>
      <c r="I13" s="85">
        <f>SUM(F13:H13)</f>
        <v>1</v>
      </c>
      <c r="J13" s="80">
        <v>0</v>
      </c>
      <c r="K13" s="80">
        <v>0</v>
      </c>
      <c r="L13" s="80">
        <v>0</v>
      </c>
      <c r="M13" s="85">
        <f>SUM(J13:L13)</f>
        <v>0</v>
      </c>
      <c r="N13" s="80">
        <v>0</v>
      </c>
      <c r="O13" s="80">
        <v>1</v>
      </c>
      <c r="P13" s="80">
        <v>0</v>
      </c>
      <c r="Q13" s="85">
        <f>SUM(N13:P13)</f>
        <v>1</v>
      </c>
      <c r="R13" s="86">
        <f>+E13+I13+M13+Q13</f>
        <v>2</v>
      </c>
    </row>
    <row r="14" spans="1:35" ht="24.95" customHeight="1">
      <c r="A14" s="65" t="s">
        <v>13</v>
      </c>
      <c r="B14" s="82">
        <f>+SUM(B11:B13)</f>
        <v>0</v>
      </c>
      <c r="C14" s="82">
        <f>+SUM(C11:C13)</f>
        <v>19</v>
      </c>
      <c r="D14" s="82">
        <f t="shared" ref="D14:H14" si="3">+SUM(D11:D13)</f>
        <v>12</v>
      </c>
      <c r="E14" s="85">
        <f>+SUM(E11:E13)</f>
        <v>31</v>
      </c>
      <c r="F14" s="82">
        <f t="shared" si="3"/>
        <v>30</v>
      </c>
      <c r="G14" s="82">
        <f t="shared" si="3"/>
        <v>34</v>
      </c>
      <c r="H14" s="82">
        <f t="shared" si="3"/>
        <v>20</v>
      </c>
      <c r="I14" s="85">
        <f>+SUM(I11:I13)</f>
        <v>84</v>
      </c>
      <c r="J14" s="82">
        <f>+SUM(J11:J13)</f>
        <v>11</v>
      </c>
      <c r="K14" s="82">
        <f>+SUM(K11:K13)</f>
        <v>29</v>
      </c>
      <c r="L14" s="82">
        <f>+SUM(L11:L13)</f>
        <v>8</v>
      </c>
      <c r="M14" s="85">
        <f>+SUM(J14:L14)</f>
        <v>48</v>
      </c>
      <c r="N14" s="82">
        <f>+SUM(N11:N13)</f>
        <v>13</v>
      </c>
      <c r="O14" s="82">
        <f>+SUM(O11:O13)</f>
        <v>16</v>
      </c>
      <c r="P14" s="82">
        <f>+SUM(P11:P13)</f>
        <v>2</v>
      </c>
      <c r="Q14" s="85">
        <f>SUM(N14:P14)</f>
        <v>31</v>
      </c>
      <c r="R14" s="86">
        <f>+E14+I14+M14+Q14</f>
        <v>194</v>
      </c>
    </row>
    <row r="15" spans="1:35" ht="19.899999999999999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9.899999999999999" customHeight="1">
      <c r="A16" s="125" t="s">
        <v>235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</row>
    <row r="17" spans="1:35" ht="34.9" customHeight="1">
      <c r="A17" s="65" t="s">
        <v>236</v>
      </c>
      <c r="B17" s="65" t="s">
        <v>75</v>
      </c>
      <c r="C17" s="65" t="s">
        <v>52</v>
      </c>
      <c r="D17" s="65" t="s">
        <v>76</v>
      </c>
      <c r="E17" s="79" t="s">
        <v>230</v>
      </c>
      <c r="F17" s="65" t="s">
        <v>77</v>
      </c>
      <c r="G17" s="65" t="s">
        <v>78</v>
      </c>
      <c r="H17" s="65" t="s">
        <v>20</v>
      </c>
      <c r="I17" s="79" t="s">
        <v>231</v>
      </c>
      <c r="J17" s="65" t="s">
        <v>79</v>
      </c>
      <c r="K17" s="65" t="s">
        <v>34</v>
      </c>
      <c r="L17" s="65" t="s">
        <v>80</v>
      </c>
      <c r="M17" s="79" t="s">
        <v>232</v>
      </c>
      <c r="N17" s="65" t="s">
        <v>60</v>
      </c>
      <c r="O17" s="65" t="s">
        <v>49</v>
      </c>
      <c r="P17" s="65" t="s">
        <v>81</v>
      </c>
      <c r="Q17" s="79" t="s">
        <v>233</v>
      </c>
      <c r="R17" s="81" t="s">
        <v>13</v>
      </c>
    </row>
    <row r="18" spans="1:35" ht="24.95" customHeight="1">
      <c r="A18" s="63" t="s">
        <v>19</v>
      </c>
      <c r="B18" s="64">
        <v>0</v>
      </c>
      <c r="C18" s="64">
        <v>4267768.153846154</v>
      </c>
      <c r="D18" s="64">
        <v>2845178.769230769</v>
      </c>
      <c r="E18" s="87">
        <f>SUM(B18:D18)</f>
        <v>7112946.923076923</v>
      </c>
      <c r="F18" s="64">
        <v>7112946.9230769221</v>
      </c>
      <c r="G18" s="64">
        <v>8179888.961538461</v>
      </c>
      <c r="H18" s="64">
        <v>5334710.192307692</v>
      </c>
      <c r="I18" s="87">
        <f>SUM(F18:H18)</f>
        <v>20627546.076923076</v>
      </c>
      <c r="J18" s="64">
        <v>2489531.423076923</v>
      </c>
      <c r="K18" s="64">
        <v>7468594.269230769</v>
      </c>
      <c r="L18" s="64">
        <v>1778236.7307692305</v>
      </c>
      <c r="M18" s="87">
        <f>SUM(J18:L18)</f>
        <v>11736362.423076922</v>
      </c>
      <c r="N18" s="64">
        <v>3556473.461538461</v>
      </c>
      <c r="O18" s="64">
        <v>2845178.769230769</v>
      </c>
      <c r="P18" s="64">
        <v>355647.34615384613</v>
      </c>
      <c r="Q18" s="87">
        <f>SUM(N18:P18)</f>
        <v>6757299.5769230761</v>
      </c>
      <c r="R18" s="88">
        <f>+E18+I18+M18+Q18</f>
        <v>46234155</v>
      </c>
    </row>
    <row r="19" spans="1:35" ht="24.95" customHeight="1">
      <c r="A19" s="63" t="s">
        <v>36</v>
      </c>
      <c r="B19" s="64">
        <v>0</v>
      </c>
      <c r="C19" s="64">
        <v>1740436.25</v>
      </c>
      <c r="D19" s="64">
        <v>994535</v>
      </c>
      <c r="E19" s="87">
        <f t="shared" ref="E19" si="4">SUM(B19:D19)</f>
        <v>2734971.25</v>
      </c>
      <c r="F19" s="64">
        <v>2486337.5</v>
      </c>
      <c r="G19" s="64">
        <v>2734971.25</v>
      </c>
      <c r="H19" s="64">
        <v>994535</v>
      </c>
      <c r="I19" s="87">
        <f t="shared" ref="I19:I20" si="5">SUM(F19:H19)</f>
        <v>6215843.75</v>
      </c>
      <c r="J19" s="64">
        <v>994535</v>
      </c>
      <c r="K19" s="64">
        <v>1989070</v>
      </c>
      <c r="L19" s="64">
        <v>745901.25</v>
      </c>
      <c r="M19" s="87">
        <f t="shared" ref="M19:M20" si="6">SUM(J19:L19)</f>
        <v>3729506.25</v>
      </c>
      <c r="N19" s="64">
        <v>1243168.75</v>
      </c>
      <c r="O19" s="64">
        <v>1740436.25</v>
      </c>
      <c r="P19" s="64">
        <v>248633.75</v>
      </c>
      <c r="Q19" s="87">
        <f t="shared" ref="Q19:Q20" si="7">SUM(N19:P19)</f>
        <v>3232238.75</v>
      </c>
      <c r="R19" s="88">
        <f t="shared" ref="R19:R20" si="8">+E19+I19+M19+Q19</f>
        <v>15912560</v>
      </c>
    </row>
    <row r="20" spans="1:35" ht="24.95" customHeight="1">
      <c r="A20" s="63" t="s">
        <v>33</v>
      </c>
      <c r="B20" s="64">
        <v>0</v>
      </c>
      <c r="C20" s="64">
        <v>0</v>
      </c>
      <c r="D20" s="64">
        <v>0</v>
      </c>
      <c r="E20" s="87">
        <f>SUM(B20:D20)</f>
        <v>0</v>
      </c>
      <c r="F20" s="64">
        <v>0</v>
      </c>
      <c r="G20" s="64">
        <v>0</v>
      </c>
      <c r="H20" s="64">
        <v>225000</v>
      </c>
      <c r="I20" s="87">
        <f t="shared" si="5"/>
        <v>225000</v>
      </c>
      <c r="J20" s="64">
        <v>0</v>
      </c>
      <c r="K20" s="64">
        <v>0</v>
      </c>
      <c r="L20" s="64">
        <v>0</v>
      </c>
      <c r="M20" s="87">
        <f t="shared" si="6"/>
        <v>0</v>
      </c>
      <c r="N20" s="64">
        <v>0</v>
      </c>
      <c r="O20" s="64">
        <v>225000</v>
      </c>
      <c r="P20" s="64">
        <v>0</v>
      </c>
      <c r="Q20" s="87">
        <f t="shared" si="7"/>
        <v>225000</v>
      </c>
      <c r="R20" s="88">
        <f t="shared" si="8"/>
        <v>450000</v>
      </c>
    </row>
    <row r="21" spans="1:35" ht="24.95" customHeight="1">
      <c r="A21" s="65" t="s">
        <v>13</v>
      </c>
      <c r="B21" s="83">
        <f>+SUM(B18:B20)</f>
        <v>0</v>
      </c>
      <c r="C21" s="83">
        <f t="shared" ref="C21:P21" si="9">+SUM(C18:C20)</f>
        <v>6008204.403846154</v>
      </c>
      <c r="D21" s="83">
        <f>+SUM(D18:D20)</f>
        <v>3839713.769230769</v>
      </c>
      <c r="E21" s="87">
        <f>SUM(B21:D21)</f>
        <v>9847918.1730769239</v>
      </c>
      <c r="F21" s="83">
        <f>+SUM(F18:F20)</f>
        <v>9599284.4230769221</v>
      </c>
      <c r="G21" s="83">
        <f t="shared" si="9"/>
        <v>10914860.21153846</v>
      </c>
      <c r="H21" s="83">
        <f>+SUM(H18:H20)</f>
        <v>6554245.192307692</v>
      </c>
      <c r="I21" s="87">
        <f>+SUM(F21:H21)</f>
        <v>27068389.826923076</v>
      </c>
      <c r="J21" s="83">
        <f>+SUM(J18:J20)</f>
        <v>3484066.423076923</v>
      </c>
      <c r="K21" s="83">
        <f t="shared" si="9"/>
        <v>9457664.2692307681</v>
      </c>
      <c r="L21" s="83">
        <f t="shared" si="9"/>
        <v>2524137.9807692305</v>
      </c>
      <c r="M21" s="87">
        <f>+SUM(J21:L21)</f>
        <v>15465868.673076922</v>
      </c>
      <c r="N21" s="83">
        <f>+SUM(N18:N20)</f>
        <v>4799642.211538461</v>
      </c>
      <c r="O21" s="83">
        <f t="shared" si="9"/>
        <v>4810615.019230769</v>
      </c>
      <c r="P21" s="83">
        <f t="shared" si="9"/>
        <v>604281.09615384613</v>
      </c>
      <c r="Q21" s="87">
        <f t="shared" ref="Q21" si="10">+SUM(N21:P21)</f>
        <v>10214538.326923076</v>
      </c>
      <c r="R21" s="88">
        <f>+E21+I21+M21+Q21</f>
        <v>62596715</v>
      </c>
    </row>
    <row r="22" spans="1:35" ht="19.899999999999999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49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9.899999999999999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9.899999999999999" customHeight="1">
      <c r="A24" s="4" t="s">
        <v>62</v>
      </c>
      <c r="B24" s="14"/>
      <c r="C24" s="14"/>
      <c r="D24" s="14"/>
      <c r="E24" s="14"/>
      <c r="F24" s="14"/>
      <c r="G24" s="14"/>
      <c r="I24" s="14"/>
      <c r="J24" s="14"/>
      <c r="K24" s="5" t="s">
        <v>64</v>
      </c>
    </row>
    <row r="25" spans="1:35" ht="19.899999999999999" customHeight="1">
      <c r="A25" s="6"/>
      <c r="B25" s="6"/>
      <c r="D25" s="6"/>
      <c r="E25" s="6"/>
      <c r="F25" s="6"/>
      <c r="G25" s="7"/>
      <c r="I25" s="6"/>
      <c r="J25" s="6"/>
      <c r="K25" s="8"/>
      <c r="M25" s="6"/>
      <c r="N25" s="6"/>
      <c r="O25" s="6"/>
      <c r="P25" s="7"/>
      <c r="Q25" s="6"/>
      <c r="R25" s="6"/>
      <c r="S25" s="6"/>
      <c r="T25" s="6"/>
      <c r="U25" s="6"/>
    </row>
    <row r="26" spans="1:35" ht="19.899999999999999" customHeight="1">
      <c r="A26" s="6"/>
      <c r="B26" s="6"/>
      <c r="D26" s="6"/>
      <c r="E26" s="6"/>
      <c r="F26" s="6"/>
      <c r="G26" s="7"/>
      <c r="I26" s="6"/>
      <c r="J26" s="6"/>
      <c r="K26" s="8"/>
      <c r="M26" s="6"/>
      <c r="N26" s="6"/>
      <c r="O26" s="6"/>
      <c r="P26" s="6"/>
      <c r="Q26" s="6"/>
      <c r="R26" s="6"/>
      <c r="S26" s="6"/>
      <c r="T26" s="6"/>
      <c r="U26" s="6"/>
    </row>
    <row r="27" spans="1:35" ht="19.899999999999999" customHeight="1">
      <c r="A27" s="6"/>
      <c r="B27" s="6"/>
      <c r="D27" s="6"/>
      <c r="E27" s="6"/>
      <c r="F27" s="6"/>
      <c r="G27" s="7"/>
      <c r="I27" s="6"/>
      <c r="J27" s="6"/>
      <c r="K27" s="8"/>
      <c r="M27" s="6"/>
      <c r="N27" s="6"/>
      <c r="O27" s="6"/>
      <c r="P27" s="6"/>
      <c r="Q27" s="6"/>
      <c r="R27" s="6"/>
      <c r="S27" s="6"/>
      <c r="T27" s="6"/>
      <c r="U27" s="6"/>
    </row>
    <row r="28" spans="1:35" ht="19.899999999999999" customHeight="1">
      <c r="A28" s="9" t="s">
        <v>386</v>
      </c>
      <c r="B28" s="10"/>
      <c r="D28" s="6"/>
      <c r="E28" s="6"/>
      <c r="F28" s="6"/>
      <c r="G28" s="7"/>
      <c r="I28" s="6"/>
      <c r="J28" s="6"/>
      <c r="K28" s="11" t="s">
        <v>406</v>
      </c>
      <c r="M28" s="6"/>
      <c r="N28" s="6"/>
      <c r="O28" s="6"/>
      <c r="P28" s="6"/>
      <c r="Q28" s="6"/>
      <c r="R28" s="6"/>
      <c r="S28" s="6"/>
      <c r="T28" s="6"/>
      <c r="U28" s="6"/>
    </row>
    <row r="29" spans="1:35" ht="19.899999999999999" customHeight="1">
      <c r="A29" s="4" t="s">
        <v>388</v>
      </c>
      <c r="B29" s="6"/>
      <c r="D29" s="6"/>
      <c r="E29" s="6"/>
      <c r="F29" s="6"/>
      <c r="G29" s="7"/>
      <c r="I29" s="6"/>
      <c r="J29" s="6"/>
      <c r="K29" s="5" t="s">
        <v>407</v>
      </c>
      <c r="M29" s="6"/>
      <c r="N29" s="6"/>
      <c r="O29" s="6"/>
      <c r="P29" s="6"/>
      <c r="Q29" s="6"/>
      <c r="R29" s="6"/>
      <c r="S29" s="6"/>
      <c r="T29" s="6"/>
      <c r="U29" s="6"/>
    </row>
    <row r="30" spans="1:35" ht="19.899999999999999" customHeight="1">
      <c r="A30" s="4" t="s">
        <v>241</v>
      </c>
      <c r="B30" s="6"/>
      <c r="D30" s="6"/>
      <c r="E30" s="6"/>
      <c r="F30" s="6"/>
      <c r="G30" s="7"/>
      <c r="I30" s="6"/>
      <c r="J30" s="6"/>
      <c r="K30" s="5" t="s">
        <v>242</v>
      </c>
      <c r="M30" s="6"/>
      <c r="N30" s="6"/>
      <c r="O30" s="6"/>
      <c r="P30" s="6"/>
      <c r="Q30" s="6"/>
      <c r="R30" s="6"/>
      <c r="S30" s="6"/>
      <c r="T30" s="6"/>
      <c r="U30" s="6"/>
    </row>
    <row r="31" spans="1:35" ht="19.899999999999999" customHeight="1">
      <c r="A31" s="6"/>
      <c r="B31" s="6"/>
      <c r="D31" s="6"/>
      <c r="E31" s="6"/>
      <c r="F31" s="6"/>
      <c r="G31" s="7"/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</sheetData>
  <mergeCells count="9">
    <mergeCell ref="A8:R8"/>
    <mergeCell ref="A10:R10"/>
    <mergeCell ref="A16:R16"/>
    <mergeCell ref="A1:R1"/>
    <mergeCell ref="A2:R2"/>
    <mergeCell ref="A3:R3"/>
    <mergeCell ref="A4:R4"/>
    <mergeCell ref="A6:R6"/>
    <mergeCell ref="A7:R7"/>
  </mergeCells>
  <printOptions horizontalCentered="1"/>
  <pageMargins left="0" right="0" top="0.74803149606299202" bottom="0.23622047244094499" header="0.31496062992126" footer="0.31496062992126"/>
  <pageSetup paperSize="9" scale="50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APP FY 2024 (no travel)</vt:lpstr>
      <vt:lpstr>PPMP FY 2024 (no travel)</vt:lpstr>
      <vt:lpstr>SPI FY 2024</vt:lpstr>
      <vt:lpstr>'APP FY 2024 (no travel)'!Print_Area</vt:lpstr>
      <vt:lpstr>'PPMP FY 2024 (no travel)'!Print_Area</vt:lpstr>
      <vt:lpstr>'SPI FY 2024'!Print_Area</vt:lpstr>
      <vt:lpstr>'PPMP FY 2024 (no travel)'!Print_Titles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PBB 2</dc:creator>
  <cp:lastModifiedBy>076</cp:lastModifiedBy>
  <cp:lastPrinted>2023-01-03T14:39:48Z</cp:lastPrinted>
  <dcterms:created xsi:type="dcterms:W3CDTF">2021-12-27T15:48:13Z</dcterms:created>
  <dcterms:modified xsi:type="dcterms:W3CDTF">2023-09-26T07:05:39Z</dcterms:modified>
</cp:coreProperties>
</file>