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30" tabRatio="562" activeTab="2"/>
  </bookViews>
  <sheets>
    <sheet name="APP " sheetId="8" r:id="rId1"/>
    <sheet name="PPMP" sheetId="23" r:id="rId2"/>
    <sheet name="SPI" sheetId="24" r:id="rId3"/>
  </sheets>
  <externalReferences>
    <externalReference r:id="rId4"/>
  </externalReferences>
  <definedNames>
    <definedName name="_xlnm.Print_Area" localSheetId="0">'APP '!$A$1:$N$29</definedName>
    <definedName name="_xlnm.Print_Area" localSheetId="1">PPMP!$A$1:$U$39</definedName>
  </definedNames>
  <calcPr calcId="144525"/>
</workbook>
</file>

<file path=xl/sharedStrings.xml><?xml version="1.0" encoding="utf-8"?>
<sst xmlns="http://schemas.openxmlformats.org/spreadsheetml/2006/main" count="180" uniqueCount="112">
  <si>
    <t>H E A D Q U A R T E R S</t>
  </si>
  <si>
    <t>PHILIPPINE ARMY</t>
  </si>
  <si>
    <t>OFFICE OF THE ASSISTANT CHIEF OF STAFF OF LOGISTICS, G4,PA</t>
  </si>
  <si>
    <t>Fort Bonifacio, Taguig City</t>
  </si>
  <si>
    <t>Amendatory Annual Procurement Plan (AAPP) CY 2024</t>
  </si>
  <si>
    <t>Line Item Nr</t>
  </si>
  <si>
    <t>CODE (PAP)</t>
  </si>
  <si>
    <t>Procurement Program/Project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</si>
  <si>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</si>
  <si>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</si>
  <si>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</si>
  <si>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</si>
  <si>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</si>
  <si>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</si>
  <si>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</si>
  <si>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</si>
  <si>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</si>
  <si>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</si>
  <si>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</si>
  <si>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</si>
  <si>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CO</t>
  </si>
  <si>
    <t>(Brief Description of Program/Project)</t>
  </si>
  <si>
    <t>5-02-13-040-01</t>
  </si>
  <si>
    <t>R&amp;M Buildings</t>
  </si>
  <si>
    <t>51EBde</t>
  </si>
  <si>
    <t>Public bidding</t>
  </si>
  <si>
    <t>GAA 2023 (Continuing)</t>
  </si>
  <si>
    <t>To be implemented 1st  Qtr CY 2024</t>
  </si>
  <si>
    <t>Negotiated 53.9</t>
  </si>
  <si>
    <t>N/A</t>
  </si>
  <si>
    <t>5-02-13-040-02</t>
  </si>
  <si>
    <t>by Admin</t>
  </si>
  <si>
    <t>Prepared by:</t>
  </si>
  <si>
    <t xml:space="preserve">Recommended by:    </t>
  </si>
  <si>
    <t xml:space="preserve">Approved by:  </t>
  </si>
  <si>
    <t>PRUDENCIO A IDDOBA</t>
  </si>
  <si>
    <t>BENJAMIN  L  HAO</t>
  </si>
  <si>
    <t>ROY      M      GALIDO</t>
  </si>
  <si>
    <t>Colonel GSC   (OS)   PA</t>
  </si>
  <si>
    <t>Brigadier  General  PA</t>
  </si>
  <si>
    <t>Lieutenant General         PA</t>
  </si>
  <si>
    <t>AC of S for Logistics, G4</t>
  </si>
  <si>
    <t>Chairman, PABAC  2</t>
  </si>
  <si>
    <t xml:space="preserve">Commanding General PA                  </t>
  </si>
  <si>
    <t>HEADQUARTERS</t>
  </si>
  <si>
    <t>OFFICE OF THE ASSISTANT CHIEF OF STAFF FOR LOGISTICS, G4, PA</t>
  </si>
  <si>
    <t>Fort Andres Bonifacio, Taguig City</t>
  </si>
  <si>
    <t>Project Procurement Manangement Plan (PPMP) FY 2024</t>
  </si>
  <si>
    <t>Qty/Size</t>
  </si>
  <si>
    <t>Unit Price</t>
  </si>
  <si>
    <t xml:space="preserve">                  Estimated Budget                  </t>
  </si>
  <si>
    <t>Procurement Schedule</t>
  </si>
  <si>
    <t>Qty</t>
  </si>
  <si>
    <t>Unit</t>
  </si>
  <si>
    <t>R&amp;M- Buildings</t>
  </si>
  <si>
    <t>J</t>
  </si>
  <si>
    <t>F</t>
  </si>
  <si>
    <t>M</t>
  </si>
  <si>
    <t>A</t>
  </si>
  <si>
    <t>S</t>
  </si>
  <si>
    <t>O</t>
  </si>
  <si>
    <t>N</t>
  </si>
  <si>
    <t>D</t>
  </si>
  <si>
    <t>Enhancement of OCS Messhall</t>
  </si>
  <si>
    <t>lot</t>
  </si>
  <si>
    <t>Total Material Cost</t>
  </si>
  <si>
    <t>Public Bidding</t>
  </si>
  <si>
    <t>Labor</t>
  </si>
  <si>
    <t>By Admin</t>
  </si>
  <si>
    <t>Amenities (Table/chair)</t>
  </si>
  <si>
    <t>Replacement/installation of ACU</t>
  </si>
  <si>
    <t>Delivery Driveway (concrete)</t>
  </si>
  <si>
    <t>Landscaping Front of Building</t>
  </si>
  <si>
    <t>Landscaping Left Side of Building</t>
  </si>
  <si>
    <t>TOTAL DIRECT COST</t>
  </si>
  <si>
    <t>Admin and Supervision (3% of TDC)</t>
  </si>
  <si>
    <t>Total Project Cost</t>
  </si>
  <si>
    <t>Approved by:</t>
  </si>
  <si>
    <t>FERNANDO A GUITERING</t>
  </si>
  <si>
    <t>MAJ            (OS)          PA</t>
  </si>
  <si>
    <t>Chief, PPB</t>
  </si>
  <si>
    <t>`</t>
  </si>
  <si>
    <t>Office of the Assistant Chief of Staff for Logistics, G4, PA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</si>
  <si>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</si>
  <si>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</si>
  <si>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</si>
  <si>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</si>
  <si>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</si>
  <si>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</si>
  <si>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</si>
  <si>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</si>
  <si>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</si>
  <si>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</si>
  <si>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</si>
  <si>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</si>
  <si>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</si>
  <si>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</t>
  </si>
  <si>
    <t>3rd Qtr</t>
  </si>
  <si>
    <t>Oct</t>
  </si>
  <si>
    <t>Nov</t>
  </si>
  <si>
    <t>Dec</t>
  </si>
  <si>
    <t>4th Qtr</t>
  </si>
  <si>
    <t>Projects Calendared and Processed for the Month Broken Down by Mode of Procurement</t>
  </si>
  <si>
    <t xml:space="preserve">    </t>
  </si>
  <si>
    <t>Projects Calendared and Processed for the Month Broken Down by Mode of Procurement - Program of Implementation (In Amount)</t>
  </si>
  <si>
    <t>Mode of Procurement</t>
  </si>
  <si>
    <t>Prepared By:</t>
  </si>
  <si>
    <t>Approved By:</t>
  </si>
  <si>
    <t>PRUDENCIO  A  IDDOBA</t>
  </si>
  <si>
    <t>Major          (OS)             PA</t>
  </si>
  <si>
    <t>Colonel  GSC  (OS)    PA</t>
  </si>
  <si>
    <t>Chief, Plans and Programs Branch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</si>
</sst>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-* #,##0_-;\-* #,##0_-;_-* &quot;-&quot;_-;_-@_-"/>
    <numFmt numFmtId="42" formatCode="_-&quot;₱&quot;* #,##0_-;\-&quot;₱&quot;* #,##0_-;_-&quot;₱&quot;* &quot;-&quot;_-;_-@_-"/>
    <numFmt numFmtId="43" formatCode="_-* #,##0.00_-;\-* #,##0.00_-;_-* &quot;-&quot;??_-;_-@_-"/>
    <numFmt numFmtId="44" formatCode="_-&quot;₱&quot;* #,##0.00_-;\-&quot;₱&quot;* #,##0.00_-;_-&quot;₱&quot;* &quot;-&quot;??_-;_-@_-"/>
    <numFmt numFmtId="176" formatCode="_(* #,##0.00_);_(* \(#,##0.00\);_(* &quot;-&quot;??_);_(@_)"/>
    <numFmt numFmtId="177" formatCode="#,##0.00&quot; &quot;;&quot; (&quot;#,##0.00&quot;)&quot;;&quot; -&quot;#&quot; &quot;;@&quot; &quot;"/>
    <numFmt numFmtId="178" formatCode="_-* #,##0.00_-;\-* #,##0.00_-;_-* &quot;-&quot;??_-;_-@"/>
    <numFmt numFmtId="179" formatCode="dd\-mmm"/>
    <numFmt numFmtId="180" formatCode="mmm\-yy"/>
  </numFmts>
  <fonts count="33">
    <font>
      <sz val="11"/>
      <color theme="1"/>
      <name val="Calibri"/>
      <charset val="134"/>
      <scheme val="minor"/>
    </font>
    <font>
      <sz val="12"/>
      <color theme="1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b/>
      <u/>
      <sz val="12"/>
      <color theme="1"/>
      <name val="Arial"/>
      <charset val="134"/>
    </font>
    <font>
      <b/>
      <sz val="12"/>
      <color theme="1"/>
      <name val="Arial"/>
      <charset val="134"/>
    </font>
    <font>
      <sz val="11"/>
      <name val="Arial"/>
      <charset val="134"/>
    </font>
    <font>
      <b/>
      <sz val="11"/>
      <name val="Arial"/>
      <charset val="134"/>
    </font>
    <font>
      <b/>
      <u/>
      <sz val="11"/>
      <name val="Arial"/>
      <charset val="134"/>
    </font>
    <font>
      <sz val="11"/>
      <color theme="1"/>
      <name val="Arial"/>
      <charset val="134"/>
    </font>
    <font>
      <sz val="10"/>
      <color theme="1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134"/>
      <scheme val="minor"/>
    </font>
    <font>
      <sz val="18"/>
      <color theme="3"/>
      <name val="Calibri Light"/>
      <charset val="134"/>
      <scheme val="major"/>
    </font>
    <font>
      <i/>
      <sz val="11"/>
      <color rgb="FF7F7F7F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9C5700"/>
      <name val="Calibri"/>
      <charset val="134"/>
      <scheme val="minor"/>
    </font>
    <font>
      <sz val="11"/>
      <color theme="0"/>
      <name val="Calibri"/>
      <charset val="134"/>
      <scheme val="minor"/>
    </font>
    <font>
      <sz val="10"/>
      <name val="Arial"/>
      <charset val="134"/>
    </font>
    <font>
      <sz val="11"/>
      <color rgb="FF000000"/>
      <name val="Calibri"/>
      <charset val="134"/>
    </font>
    <font>
      <sz val="10"/>
      <color rgb="FF000000"/>
      <name val="Arial1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D1F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3" fontId="0" fillId="0" borderId="0" applyFont="0" applyFill="0" applyBorder="0" applyAlignment="0" applyProtection="0"/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9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3" applyNumberFormat="0" applyAlignment="0" applyProtection="0"/>
    <xf numFmtId="0" fontId="21" fillId="9" borderId="24" applyNumberFormat="0" applyAlignment="0" applyProtection="0"/>
    <xf numFmtId="0" fontId="22" fillId="9" borderId="23" applyNumberFormat="0" applyAlignment="0" applyProtection="0"/>
    <xf numFmtId="0" fontId="23" fillId="10" borderId="25" applyNumberFormat="0" applyAlignment="0" applyProtection="0"/>
    <xf numFmtId="0" fontId="24" fillId="0" borderId="26" applyNumberFormat="0" applyFill="0" applyAlignment="0" applyProtection="0"/>
    <xf numFmtId="0" fontId="25" fillId="0" borderId="27" applyNumberFormat="0" applyFill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29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176" fontId="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31" fillId="0" borderId="0" applyFont="0" applyBorder="0" applyProtection="0"/>
    <xf numFmtId="176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31" fillId="0" borderId="0" applyFont="0" applyBorder="0" applyProtection="0"/>
    <xf numFmtId="177" fontId="31" fillId="0" borderId="0" applyFont="0" applyBorder="0" applyProtection="0"/>
    <xf numFmtId="0" fontId="32" fillId="0" borderId="0" applyNumberFormat="0" applyBorder="0" applyProtection="0"/>
    <xf numFmtId="177" fontId="31" fillId="0" borderId="0" applyFont="0" applyBorder="0" applyProtection="0"/>
    <xf numFmtId="0" fontId="0" fillId="0" borderId="0"/>
    <xf numFmtId="0" fontId="30" fillId="0" borderId="0"/>
    <xf numFmtId="0" fontId="0" fillId="0" borderId="0"/>
    <xf numFmtId="0" fontId="30" fillId="0" borderId="0"/>
    <xf numFmtId="0" fontId="0" fillId="0" borderId="0"/>
  </cellStyleXfs>
  <cellXfs count="148">
    <xf numFmtId="0" fontId="0" fillId="0" borderId="0" xfId="0"/>
    <xf numFmtId="0" fontId="1" fillId="0" borderId="0" xfId="62" applyFont="1" applyAlignment="1">
      <alignment vertical="center"/>
    </xf>
    <xf numFmtId="0" fontId="0" fillId="0" borderId="0" xfId="0" applyAlignment="1">
      <alignment vertical="center"/>
    </xf>
    <xf numFmtId="0" fontId="2" fillId="2" borderId="0" xfId="62" applyFont="1" applyFill="1" applyAlignment="1">
      <alignment horizontal="center" vertical="center" wrapText="1"/>
    </xf>
    <xf numFmtId="0" fontId="3" fillId="2" borderId="0" xfId="62" applyFont="1" applyFill="1" applyAlignment="1">
      <alignment horizontal="center" vertical="center" wrapText="1"/>
    </xf>
    <xf numFmtId="0" fontId="4" fillId="0" borderId="0" xfId="62" applyFont="1" applyAlignment="1">
      <alignment horizontal="center" vertical="center" wrapText="1"/>
    </xf>
    <xf numFmtId="0" fontId="5" fillId="0" borderId="1" xfId="62" applyFont="1" applyBorder="1" applyAlignment="1">
      <alignment vertical="center" wrapText="1"/>
    </xf>
    <xf numFmtId="0" fontId="5" fillId="0" borderId="2" xfId="62" applyFont="1" applyBorder="1" applyAlignment="1">
      <alignment horizontal="center" vertical="center" wrapText="1"/>
    </xf>
    <xf numFmtId="0" fontId="5" fillId="3" borderId="2" xfId="62" applyFont="1" applyFill="1" applyBorder="1" applyAlignment="1">
      <alignment horizontal="center" vertical="center" wrapText="1"/>
    </xf>
    <xf numFmtId="0" fontId="5" fillId="0" borderId="3" xfId="62" applyFont="1" applyBorder="1" applyAlignment="1">
      <alignment vertical="center" wrapText="1"/>
    </xf>
    <xf numFmtId="0" fontId="5" fillId="0" borderId="4" xfId="62" applyFont="1" applyBorder="1" applyAlignment="1">
      <alignment vertical="center" wrapText="1"/>
    </xf>
    <xf numFmtId="0" fontId="1" fillId="0" borderId="2" xfId="62" applyFont="1" applyBorder="1" applyAlignment="1">
      <alignment vertical="center" wrapText="1"/>
    </xf>
    <xf numFmtId="3" fontId="1" fillId="0" borderId="2" xfId="62" applyNumberFormat="1" applyFont="1" applyBorder="1" applyAlignment="1">
      <alignment horizontal="center" vertical="center" wrapText="1"/>
    </xf>
    <xf numFmtId="0" fontId="1" fillId="0" borderId="2" xfId="62" applyFont="1" applyBorder="1" applyAlignment="1">
      <alignment horizontal="center" vertical="center" wrapText="1"/>
    </xf>
    <xf numFmtId="3" fontId="1" fillId="3" borderId="2" xfId="62" applyNumberFormat="1" applyFont="1" applyFill="1" applyBorder="1" applyAlignment="1">
      <alignment horizontal="center" vertical="center" wrapText="1"/>
    </xf>
    <xf numFmtId="0" fontId="5" fillId="0" borderId="2" xfId="62" applyFont="1" applyBorder="1" applyAlignment="1">
      <alignment horizontal="right" vertical="center" wrapText="1"/>
    </xf>
    <xf numFmtId="3" fontId="5" fillId="0" borderId="2" xfId="62" applyNumberFormat="1" applyFont="1" applyBorder="1" applyAlignment="1">
      <alignment horizontal="center" vertical="center" wrapText="1"/>
    </xf>
    <xf numFmtId="3" fontId="5" fillId="3" borderId="2" xfId="62" applyNumberFormat="1" applyFont="1" applyFill="1" applyBorder="1" applyAlignment="1">
      <alignment horizontal="center" vertical="center" wrapText="1"/>
    </xf>
    <xf numFmtId="0" fontId="5" fillId="0" borderId="0" xfId="62" applyFont="1" applyAlignment="1">
      <alignment vertical="center" wrapText="1"/>
    </xf>
    <xf numFmtId="0" fontId="5" fillId="0" borderId="5" xfId="62" applyFont="1" applyBorder="1" applyAlignment="1">
      <alignment horizontal="center" vertical="center" wrapText="1"/>
    </xf>
    <xf numFmtId="0" fontId="5" fillId="0" borderId="3" xfId="62" applyFont="1" applyBorder="1" applyAlignment="1">
      <alignment horizontal="center" vertical="center" wrapText="1"/>
    </xf>
    <xf numFmtId="0" fontId="5" fillId="3" borderId="6" xfId="62" applyFont="1" applyFill="1" applyBorder="1" applyAlignment="1">
      <alignment horizontal="center" vertical="center" wrapText="1"/>
    </xf>
    <xf numFmtId="0" fontId="5" fillId="0" borderId="7" xfId="62" applyFont="1" applyBorder="1" applyAlignment="1">
      <alignment horizontal="center" vertical="center" wrapText="1"/>
    </xf>
    <xf numFmtId="0" fontId="1" fillId="0" borderId="8" xfId="62" applyFont="1" applyBorder="1" applyAlignment="1">
      <alignment vertical="center" wrapText="1"/>
    </xf>
    <xf numFmtId="43" fontId="1" fillId="0" borderId="6" xfId="62" applyNumberFormat="1" applyFont="1" applyBorder="1" applyAlignment="1">
      <alignment horizontal="right" vertical="center"/>
    </xf>
    <xf numFmtId="4" fontId="1" fillId="0" borderId="7" xfId="62" applyNumberFormat="1" applyFont="1" applyBorder="1" applyAlignment="1">
      <alignment vertical="center" wrapText="1"/>
    </xf>
    <xf numFmtId="43" fontId="1" fillId="0" borderId="8" xfId="52" applyFont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" fontId="1" fillId="0" borderId="9" xfId="62" applyNumberFormat="1" applyFont="1" applyBorder="1" applyAlignment="1">
      <alignment vertical="center" wrapText="1"/>
    </xf>
    <xf numFmtId="43" fontId="1" fillId="0" borderId="10" xfId="52" applyFont="1" applyBorder="1" applyAlignment="1">
      <alignment vertical="center"/>
    </xf>
    <xf numFmtId="43" fontId="1" fillId="0" borderId="6" xfId="62" applyNumberFormat="1" applyFont="1" applyBorder="1" applyAlignment="1">
      <alignment vertical="center"/>
    </xf>
    <xf numFmtId="43" fontId="1" fillId="0" borderId="6" xfId="52" applyFont="1" applyFill="1" applyBorder="1" applyAlignment="1">
      <alignment horizontal="right" vertical="center" wrapText="1"/>
    </xf>
    <xf numFmtId="0" fontId="1" fillId="0" borderId="11" xfId="62" applyFont="1" applyBorder="1" applyAlignment="1">
      <alignment vertical="center" wrapText="1"/>
    </xf>
    <xf numFmtId="178" fontId="1" fillId="0" borderId="10" xfId="62" applyNumberFormat="1" applyFont="1" applyBorder="1" applyAlignment="1">
      <alignment horizontal="right" vertical="center"/>
    </xf>
    <xf numFmtId="43" fontId="1" fillId="0" borderId="10" xfId="62" applyNumberFormat="1" applyFont="1" applyBorder="1" applyAlignment="1">
      <alignment vertical="center"/>
    </xf>
    <xf numFmtId="178" fontId="1" fillId="0" borderId="10" xfId="62" applyNumberFormat="1" applyFont="1" applyBorder="1" applyAlignment="1">
      <alignment vertical="center"/>
    </xf>
    <xf numFmtId="0" fontId="5" fillId="0" borderId="6" xfId="62" applyFont="1" applyBorder="1" applyAlignment="1">
      <alignment horizontal="right" vertical="center" wrapText="1"/>
    </xf>
    <xf numFmtId="4" fontId="5" fillId="0" borderId="6" xfId="62" applyNumberFormat="1" applyFont="1" applyBorder="1" applyAlignment="1">
      <alignment vertical="center" wrapText="1"/>
    </xf>
    <xf numFmtId="43" fontId="5" fillId="3" borderId="2" xfId="1" applyFont="1" applyFill="1" applyBorder="1" applyAlignment="1">
      <alignment horizontal="right" vertical="center" wrapText="1"/>
    </xf>
    <xf numFmtId="0" fontId="1" fillId="0" borderId="0" xfId="62" applyFont="1" applyAlignment="1">
      <alignment horizontal="left" vertical="center" wrapText="1"/>
    </xf>
    <xf numFmtId="0" fontId="1" fillId="0" borderId="0" xfId="62" applyFont="1"/>
    <xf numFmtId="43" fontId="1" fillId="0" borderId="0" xfId="52" applyFont="1" applyAlignment="1">
      <alignment horizontal="right" vertical="center"/>
    </xf>
    <xf numFmtId="0" fontId="3" fillId="0" borderId="0" xfId="62" applyFont="1" applyAlignment="1">
      <alignment horizontal="left" vertical="center"/>
    </xf>
    <xf numFmtId="0" fontId="1" fillId="0" borderId="0" xfId="62" applyFont="1" applyAlignment="1">
      <alignment horizontal="center" vertical="center"/>
    </xf>
    <xf numFmtId="0" fontId="2" fillId="0" borderId="0" xfId="62" applyFont="1" applyAlignment="1">
      <alignment horizontal="left" vertical="center"/>
    </xf>
    <xf numFmtId="4" fontId="1" fillId="0" borderId="5" xfId="62" applyNumberFormat="1" applyFont="1" applyBorder="1" applyAlignment="1">
      <alignment vertical="center" wrapText="1"/>
    </xf>
    <xf numFmtId="176" fontId="1" fillId="0" borderId="10" xfId="62" applyNumberFormat="1" applyFont="1" applyBorder="1" applyAlignment="1">
      <alignment vertical="center"/>
    </xf>
    <xf numFmtId="43" fontId="1" fillId="0" borderId="0" xfId="52" applyFont="1"/>
    <xf numFmtId="43" fontId="1" fillId="0" borderId="0" xfId="52" applyFont="1" applyAlignment="1"/>
    <xf numFmtId="43" fontId="3" fillId="0" borderId="0" xfId="52" applyFont="1" applyFill="1" applyAlignment="1">
      <alignment vertical="center"/>
    </xf>
    <xf numFmtId="43" fontId="2" fillId="0" borderId="0" xfId="52" applyFont="1" applyFill="1" applyAlignment="1">
      <alignment vertical="center"/>
    </xf>
    <xf numFmtId="0" fontId="5" fillId="4" borderId="2" xfId="62" applyFont="1" applyFill="1" applyBorder="1" applyAlignment="1">
      <alignment horizontal="center" vertical="center" wrapText="1"/>
    </xf>
    <xf numFmtId="0" fontId="5" fillId="0" borderId="0" xfId="62" applyFont="1" applyAlignment="1">
      <alignment horizontal="center" vertical="center" wrapText="1"/>
    </xf>
    <xf numFmtId="0" fontId="5" fillId="0" borderId="12" xfId="62" applyFont="1" applyBorder="1" applyAlignment="1">
      <alignment vertical="center" wrapText="1"/>
    </xf>
    <xf numFmtId="3" fontId="1" fillId="4" borderId="2" xfId="62" applyNumberFormat="1" applyFont="1" applyFill="1" applyBorder="1" applyAlignment="1">
      <alignment horizontal="center" vertical="center" wrapText="1"/>
    </xf>
    <xf numFmtId="0" fontId="1" fillId="0" borderId="0" xfId="62" applyFont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4" fontId="1" fillId="4" borderId="2" xfId="62" applyNumberFormat="1" applyFont="1" applyFill="1" applyBorder="1" applyAlignment="1">
      <alignment horizontal="right" vertical="center" wrapText="1"/>
    </xf>
    <xf numFmtId="4" fontId="5" fillId="4" borderId="6" xfId="62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3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vertical="center" wrapText="1"/>
    </xf>
    <xf numFmtId="0" fontId="6" fillId="5" borderId="0" xfId="0" applyFont="1" applyFill="1" applyAlignment="1">
      <alignment vertical="center"/>
    </xf>
    <xf numFmtId="43" fontId="6" fillId="5" borderId="0" xfId="1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3" fontId="7" fillId="0" borderId="6" xfId="1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43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43" fontId="3" fillId="0" borderId="6" xfId="1" applyFont="1" applyFill="1" applyBorder="1" applyAlignment="1">
      <alignment vertical="center"/>
    </xf>
    <xf numFmtId="43" fontId="6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3" fontId="7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3" fontId="6" fillId="0" borderId="6" xfId="1" applyFont="1" applyFill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43" fontId="7" fillId="0" borderId="6" xfId="0" applyNumberFormat="1" applyFont="1" applyBorder="1" applyAlignment="1">
      <alignment horizontal="left" vertical="center" wrapText="1"/>
    </xf>
    <xf numFmtId="43" fontId="7" fillId="0" borderId="6" xfId="1" applyFont="1" applyFill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43" fontId="6" fillId="0" borderId="6" xfId="1" applyFont="1" applyBorder="1" applyAlignment="1">
      <alignment horizontal="right" vertical="center" wrapText="1"/>
    </xf>
    <xf numFmtId="0" fontId="7" fillId="0" borderId="6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3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3" fontId="3" fillId="0" borderId="0" xfId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43" fontId="7" fillId="2" borderId="0" xfId="1" applyFont="1" applyFill="1" applyAlignment="1">
      <alignment horizontal="left" vertical="center" wrapText="1"/>
    </xf>
    <xf numFmtId="3" fontId="6" fillId="2" borderId="0" xfId="1" applyNumberFormat="1" applyFont="1" applyFill="1" applyAlignment="1">
      <alignment horizontal="right" vertical="center" wrapText="1"/>
    </xf>
    <xf numFmtId="43" fontId="6" fillId="2" borderId="0" xfId="1" applyFont="1" applyFill="1" applyAlignment="1">
      <alignment horizontal="center" vertical="center" wrapText="1"/>
    </xf>
    <xf numFmtId="43" fontId="6" fillId="2" borderId="0" xfId="1" applyFont="1" applyFill="1" applyAlignment="1">
      <alignment vertical="center" wrapText="1"/>
    </xf>
    <xf numFmtId="3" fontId="7" fillId="5" borderId="0" xfId="0" applyNumberFormat="1" applyFont="1" applyFill="1" applyAlignment="1">
      <alignment horizontal="left" vertical="center"/>
    </xf>
    <xf numFmtId="3" fontId="6" fillId="5" borderId="0" xfId="0" applyNumberFormat="1" applyFont="1" applyFill="1" applyAlignment="1">
      <alignment horizontal="left" vertical="center"/>
    </xf>
    <xf numFmtId="3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5" borderId="0" xfId="49" applyNumberFormat="1" applyFont="1" applyFill="1" applyBorder="1" applyAlignment="1">
      <alignment horizontal="left"/>
    </xf>
    <xf numFmtId="0" fontId="6" fillId="5" borderId="0" xfId="49" applyNumberFormat="1" applyFont="1" applyFill="1" applyBorder="1" applyAlignment="1">
      <alignment horizontal="left"/>
    </xf>
    <xf numFmtId="0" fontId="6" fillId="5" borderId="6" xfId="0" applyFont="1" applyFill="1" applyBorder="1" applyAlignment="1">
      <alignment vertical="center"/>
    </xf>
    <xf numFmtId="43" fontId="7" fillId="0" borderId="0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5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79" fontId="6" fillId="5" borderId="6" xfId="0" applyNumberFormat="1" applyFont="1" applyFill="1" applyBorder="1" applyAlignment="1">
      <alignment vertical="center" wrapText="1"/>
    </xf>
    <xf numFmtId="180" fontId="9" fillId="6" borderId="6" xfId="0" applyNumberFormat="1" applyFont="1" applyFill="1" applyBorder="1" applyAlignment="1">
      <alignment horizontal="center" vertical="center" wrapText="1"/>
    </xf>
    <xf numFmtId="179" fontId="7" fillId="5" borderId="16" xfId="0" applyNumberFormat="1" applyFont="1" applyFill="1" applyBorder="1" applyAlignment="1">
      <alignment horizontal="right" vertical="center" wrapText="1"/>
    </xf>
    <xf numFmtId="179" fontId="7" fillId="5" borderId="17" xfId="0" applyNumberFormat="1" applyFont="1" applyFill="1" applyBorder="1" applyAlignment="1">
      <alignment horizontal="right" vertical="center" wrapText="1"/>
    </xf>
    <xf numFmtId="179" fontId="6" fillId="5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80" fontId="6" fillId="5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9" applyNumberFormat="1" applyFont="1" applyFill="1" applyBorder="1" applyAlignment="1">
      <alignment horizontal="left" vertical="center"/>
    </xf>
    <xf numFmtId="0" fontId="6" fillId="0" borderId="0" xfId="49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43" fontId="6" fillId="0" borderId="0" xfId="1" applyFont="1" applyFill="1" applyAlignment="1">
      <alignment horizontal="center" vertical="center"/>
    </xf>
    <xf numFmtId="43" fontId="6" fillId="0" borderId="0" xfId="1" applyFont="1" applyFill="1" applyAlignment="1">
      <alignment vertical="center"/>
    </xf>
    <xf numFmtId="0" fontId="6" fillId="5" borderId="0" xfId="0" applyFont="1" applyFill="1" applyAlignment="1">
      <alignment horizontal="left" vertical="center"/>
    </xf>
    <xf numFmtId="0" fontId="6" fillId="5" borderId="15" xfId="0" applyFont="1" applyFill="1" applyBorder="1" applyAlignment="1">
      <alignment vertic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 wrapText="1"/>
    </xf>
    <xf numFmtId="43" fontId="6" fillId="5" borderId="6" xfId="0" applyNumberFormat="1" applyFont="1" applyFill="1" applyBorder="1" applyAlignment="1">
      <alignment vertical="center"/>
    </xf>
    <xf numFmtId="43" fontId="7" fillId="5" borderId="6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179" fontId="7" fillId="5" borderId="18" xfId="0" applyNumberFormat="1" applyFont="1" applyFill="1" applyBorder="1" applyAlignment="1">
      <alignment horizontal="right" vertical="center" wrapText="1"/>
    </xf>
    <xf numFmtId="43" fontId="7" fillId="5" borderId="6" xfId="1" applyFont="1" applyFill="1" applyBorder="1" applyAlignment="1">
      <alignment vertical="center" wrapText="1"/>
    </xf>
    <xf numFmtId="43" fontId="7" fillId="5" borderId="0" xfId="0" applyNumberFormat="1" applyFont="1" applyFill="1" applyAlignment="1">
      <alignment vertical="center"/>
    </xf>
    <xf numFmtId="43" fontId="7" fillId="5" borderId="0" xfId="1" applyFont="1" applyFill="1" applyBorder="1" applyAlignment="1">
      <alignment vertical="center" wrapText="1"/>
    </xf>
    <xf numFmtId="179" fontId="6" fillId="5" borderId="6" xfId="0" applyNumberFormat="1" applyFont="1" applyFill="1" applyBorder="1" applyAlignment="1" quotePrefix="1">
      <alignment vertical="center" wrapText="1"/>
    </xf>
    <xf numFmtId="179" fontId="7" fillId="5" borderId="16" xfId="0" applyNumberFormat="1" applyFont="1" applyFill="1" applyBorder="1" applyAlignment="1" quotePrefix="1">
      <alignment horizontal="right" vertical="center" wrapText="1"/>
    </xf>
    <xf numFmtId="3" fontId="7" fillId="5" borderId="0" xfId="0" applyNumberFormat="1" applyFont="1" applyFill="1" applyAlignment="1" quotePrefix="1">
      <alignment horizontal="left" vertical="center"/>
    </xf>
    <xf numFmtId="3" fontId="6" fillId="5" borderId="0" xfId="0" applyNumberFormat="1" applyFont="1" applyFill="1" applyAlignment="1" quotePrefix="1">
      <alignment horizontal="left" vertical="center"/>
    </xf>
  </cellXfs>
  <cellStyles count="65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Comma 2" xfId="49"/>
    <cellStyle name="Comma 2 2" xfId="50"/>
    <cellStyle name="Comma 2 5" xfId="51"/>
    <cellStyle name="Comma 277" xfId="52"/>
    <cellStyle name="Comma 3" xfId="53"/>
    <cellStyle name="Comma 4" xfId="54"/>
    <cellStyle name="Comma 4 2" xfId="55"/>
    <cellStyle name="Excel Built-in Comma" xfId="56"/>
    <cellStyle name="Excel Built-in Comma 2" xfId="57"/>
    <cellStyle name="Excel Built-in Normal 1" xfId="58"/>
    <cellStyle name="Excel_BuiltIn_Comma" xfId="59"/>
    <cellStyle name="Normal 2" xfId="60"/>
    <cellStyle name="Normal 2 2" xfId="61"/>
    <cellStyle name="Normal 22" xfId="62"/>
    <cellStyle name="Normal 3" xfId="63"/>
    <cellStyle name="Normal 4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FY 2024\APP PPMP\APP-PPMP FY 2024 -10 JAN-W-Print - EB 15January2024 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"/>
      <sheetName val="PPMP"/>
      <sheetName val="SPI"/>
      <sheetName val="Travel"/>
      <sheetName val="Travel-e"/>
    </sheetNames>
    <sheetDataSet>
      <sheetData sheetId="0"/>
      <sheetData sheetId="1">
        <row r="210">
          <cell r="T210">
            <v>1</v>
          </cell>
        </row>
        <row r="243">
          <cell r="S243">
            <v>1</v>
          </cell>
        </row>
        <row r="273">
          <cell r="T273">
            <v>1</v>
          </cell>
        </row>
        <row r="389">
          <cell r="T389">
            <v>1</v>
          </cell>
        </row>
        <row r="390">
          <cell r="T390">
            <v>1</v>
          </cell>
        </row>
        <row r="391">
          <cell r="S391">
            <v>2</v>
          </cell>
          <cell r="T391">
            <v>2</v>
          </cell>
          <cell r="U391">
            <v>2</v>
          </cell>
        </row>
        <row r="404">
          <cell r="S404">
            <v>2</v>
          </cell>
          <cell r="T404">
            <v>1</v>
          </cell>
        </row>
        <row r="406">
          <cell r="S406">
            <v>1</v>
          </cell>
          <cell r="T406">
            <v>1</v>
          </cell>
          <cell r="U406">
            <v>1</v>
          </cell>
        </row>
        <row r="410">
          <cell r="T410">
            <v>1</v>
          </cell>
        </row>
        <row r="434">
          <cell r="U434">
            <v>1</v>
          </cell>
        </row>
        <row r="491">
          <cell r="T491">
            <v>1</v>
          </cell>
        </row>
        <row r="503">
          <cell r="U503">
            <v>1</v>
          </cell>
        </row>
        <row r="510">
          <cell r="S510">
            <v>1</v>
          </cell>
        </row>
        <row r="602">
          <cell r="U602">
            <v>1</v>
          </cell>
        </row>
        <row r="618">
          <cell r="T618">
            <v>1</v>
          </cell>
        </row>
        <row r="619">
          <cell r="S619">
            <v>2</v>
          </cell>
          <cell r="T619">
            <v>2</v>
          </cell>
        </row>
        <row r="620">
          <cell r="S620">
            <v>1</v>
          </cell>
          <cell r="T620">
            <v>1</v>
          </cell>
        </row>
        <row r="621">
          <cell r="S621">
            <v>9</v>
          </cell>
          <cell r="T621">
            <v>9</v>
          </cell>
        </row>
        <row r="623">
          <cell r="S623">
            <v>1</v>
          </cell>
        </row>
        <row r="728">
          <cell r="U728">
            <v>1</v>
          </cell>
        </row>
        <row r="754">
          <cell r="S754">
            <v>4</v>
          </cell>
          <cell r="T754">
            <v>4</v>
          </cell>
          <cell r="U754">
            <v>4</v>
          </cell>
        </row>
        <row r="785">
          <cell r="S785">
            <v>4</v>
          </cell>
          <cell r="T785">
            <v>4</v>
          </cell>
          <cell r="U785">
            <v>4</v>
          </cell>
        </row>
        <row r="821">
          <cell r="U821">
            <v>1</v>
          </cell>
        </row>
        <row r="833">
          <cell r="S833">
            <v>1</v>
          </cell>
        </row>
        <row r="834">
          <cell r="S834">
            <v>1</v>
          </cell>
        </row>
        <row r="3573">
          <cell r="T3573">
            <v>1</v>
          </cell>
        </row>
        <row r="3574">
          <cell r="S3574">
            <v>1</v>
          </cell>
        </row>
        <row r="3575">
          <cell r="T3575">
            <v>1</v>
          </cell>
        </row>
        <row r="3576">
          <cell r="T3576">
            <v>1</v>
          </cell>
        </row>
        <row r="3577">
          <cell r="T3577">
            <v>1</v>
          </cell>
        </row>
        <row r="3580">
          <cell r="T3580">
            <v>1</v>
          </cell>
        </row>
        <row r="3581">
          <cell r="S3581">
            <v>1</v>
          </cell>
        </row>
        <row r="3582">
          <cell r="S3582">
            <v>1</v>
          </cell>
        </row>
        <row r="3583">
          <cell r="S3583">
            <v>1</v>
          </cell>
        </row>
        <row r="3584">
          <cell r="T3584">
            <v>1</v>
          </cell>
        </row>
        <row r="3587">
          <cell r="T3587">
            <v>1</v>
          </cell>
        </row>
        <row r="3588">
          <cell r="S3588">
            <v>1</v>
          </cell>
        </row>
        <row r="3589">
          <cell r="T3589">
            <v>1</v>
          </cell>
        </row>
        <row r="3590">
          <cell r="T3590">
            <v>1</v>
          </cell>
        </row>
        <row r="3591">
          <cell r="T3591">
            <v>1</v>
          </cell>
        </row>
        <row r="3598">
          <cell r="S3598">
            <v>1</v>
          </cell>
          <cell r="T3598">
            <v>1</v>
          </cell>
          <cell r="U3598">
            <v>1</v>
          </cell>
        </row>
        <row r="3602">
          <cell r="S3602">
            <v>1</v>
          </cell>
        </row>
        <row r="3603">
          <cell r="S3603">
            <v>1</v>
          </cell>
        </row>
        <row r="3604">
          <cell r="S3604">
            <v>1</v>
          </cell>
        </row>
        <row r="3605">
          <cell r="S3605">
            <v>1</v>
          </cell>
        </row>
        <row r="4348">
          <cell r="S4348">
            <v>1</v>
          </cell>
          <cell r="T4348">
            <v>1</v>
          </cell>
          <cell r="U4348">
            <v>1</v>
          </cell>
        </row>
        <row r="4349">
          <cell r="S4349">
            <v>1</v>
          </cell>
          <cell r="T4349">
            <v>1</v>
          </cell>
          <cell r="U4349">
            <v>1</v>
          </cell>
        </row>
        <row r="4350">
          <cell r="S4350">
            <v>1</v>
          </cell>
          <cell r="T4350">
            <v>1</v>
          </cell>
          <cell r="U4350">
            <v>1</v>
          </cell>
        </row>
        <row r="4351">
          <cell r="S4351">
            <v>1</v>
          </cell>
          <cell r="T4351">
            <v>1</v>
          </cell>
          <cell r="U4351">
            <v>1</v>
          </cell>
        </row>
        <row r="4352">
          <cell r="S4352">
            <v>1</v>
          </cell>
          <cell r="T4352">
            <v>1</v>
          </cell>
          <cell r="U4352">
            <v>1</v>
          </cell>
        </row>
        <row r="4353">
          <cell r="S4353">
            <v>1</v>
          </cell>
          <cell r="T4353">
            <v>1</v>
          </cell>
          <cell r="U4353">
            <v>1</v>
          </cell>
        </row>
        <row r="4354">
          <cell r="S4354">
            <v>1</v>
          </cell>
          <cell r="T4354">
            <v>1</v>
          </cell>
          <cell r="U4354">
            <v>1</v>
          </cell>
        </row>
        <row r="4355">
          <cell r="S4355">
            <v>1</v>
          </cell>
          <cell r="T4355">
            <v>1</v>
          </cell>
          <cell r="U4355">
            <v>1</v>
          </cell>
        </row>
        <row r="4357">
          <cell r="S4357">
            <v>1</v>
          </cell>
          <cell r="T4357">
            <v>1</v>
          </cell>
          <cell r="U4357">
            <v>1</v>
          </cell>
        </row>
        <row r="4359">
          <cell r="S4359">
            <v>1</v>
          </cell>
          <cell r="T4359">
            <v>1</v>
          </cell>
          <cell r="U4359">
            <v>1</v>
          </cell>
        </row>
        <row r="4366">
          <cell r="T4366">
            <v>1</v>
          </cell>
        </row>
        <row r="4367">
          <cell r="S4367">
            <v>4</v>
          </cell>
        </row>
        <row r="4382">
          <cell r="S4382">
            <v>1</v>
          </cell>
        </row>
        <row r="4413">
          <cell r="T4413">
            <v>1</v>
          </cell>
        </row>
        <row r="4414">
          <cell r="S4414">
            <v>2</v>
          </cell>
          <cell r="T4414">
            <v>2</v>
          </cell>
          <cell r="U4414">
            <v>2</v>
          </cell>
        </row>
        <row r="4415">
          <cell r="T4415">
            <v>1</v>
          </cell>
        </row>
        <row r="4423">
          <cell r="U4423">
            <v>1</v>
          </cell>
        </row>
        <row r="4428">
          <cell r="S4428">
            <v>1</v>
          </cell>
          <cell r="T4428">
            <v>1</v>
          </cell>
          <cell r="U4428">
            <v>1</v>
          </cell>
        </row>
        <row r="4433">
          <cell r="S4433">
            <v>5</v>
          </cell>
          <cell r="T4433">
            <v>5</v>
          </cell>
        </row>
        <row r="4434">
          <cell r="S4434">
            <v>5</v>
          </cell>
          <cell r="T4434">
            <v>5</v>
          </cell>
        </row>
        <row r="4435">
          <cell r="S4435">
            <v>5</v>
          </cell>
        </row>
        <row r="4450">
          <cell r="S4450">
            <v>15</v>
          </cell>
        </row>
        <row r="4456">
          <cell r="S4456">
            <v>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N26"/>
  <sheetViews>
    <sheetView showGridLines="0" view="pageBreakPreview" zoomScale="70" zoomScaleNormal="100" topLeftCell="A6" workbookViewId="0">
      <selection activeCell="A1" sqref="A1:N29"/>
    </sheetView>
  </sheetViews>
  <sheetFormatPr defaultColWidth="8.70909090909091" defaultRowHeight="14"/>
  <cols>
    <col min="1" max="1" width="8.13636363636364" style="63" customWidth="1"/>
    <col min="2" max="2" width="19.1363636363636" style="67" customWidth="1"/>
    <col min="3" max="3" width="31.1363636363636" style="116" customWidth="1"/>
    <col min="4" max="4" width="11.7090909090909" style="63" customWidth="1"/>
    <col min="5" max="5" width="17.4272727272727" style="65" customWidth="1"/>
    <col min="6" max="6" width="25.4272727272727" style="63" customWidth="1"/>
    <col min="7" max="7" width="13.5727272727273" style="63" customWidth="1"/>
    <col min="8" max="8" width="11.8545454545455" style="63" customWidth="1"/>
    <col min="9" max="9" width="12.8545454545455" style="63" customWidth="1"/>
    <col min="10" max="10" width="13.5727272727273" style="67" customWidth="1"/>
    <col min="11" max="11" width="23.8545454545455" style="65" customWidth="1"/>
    <col min="12" max="12" width="22.2818181818182" style="65" customWidth="1"/>
    <col min="13" max="13" width="13.4272727272727" style="65" customWidth="1"/>
    <col min="14" max="14" width="20.4272727272727" style="63" customWidth="1"/>
    <col min="15" max="15" width="17.1363636363636" style="65" customWidth="1"/>
    <col min="16" max="16384" width="8.70909090909091" style="65"/>
  </cols>
  <sheetData>
    <row r="1" ht="14.25" customHeight="1" spans="1:14">
      <c r="A1" s="67" t="s">
        <v>0</v>
      </c>
      <c r="C1" s="67"/>
      <c r="D1" s="67"/>
      <c r="E1" s="67"/>
      <c r="F1" s="67"/>
      <c r="G1" s="67"/>
      <c r="H1" s="67"/>
      <c r="I1" s="67"/>
      <c r="K1" s="67"/>
      <c r="L1" s="67"/>
      <c r="M1" s="67"/>
      <c r="N1" s="67"/>
    </row>
    <row r="2" ht="15" customHeight="1" spans="1:14">
      <c r="A2" s="67" t="s">
        <v>1</v>
      </c>
      <c r="C2" s="67"/>
      <c r="D2" s="67"/>
      <c r="E2" s="67"/>
      <c r="F2" s="67"/>
      <c r="G2" s="67"/>
      <c r="H2" s="67"/>
      <c r="I2" s="67"/>
      <c r="K2" s="67"/>
      <c r="L2" s="67"/>
      <c r="M2" s="67"/>
      <c r="N2" s="67"/>
    </row>
    <row r="3" ht="15" customHeight="1" spans="1:14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ht="14.25" customHeight="1" spans="1:14">
      <c r="A4" s="67" t="s">
        <v>3</v>
      </c>
      <c r="C4" s="67"/>
      <c r="D4" s="67"/>
      <c r="E4" s="67"/>
      <c r="F4" s="67"/>
      <c r="G4" s="67"/>
      <c r="H4" s="67"/>
      <c r="I4" s="67"/>
      <c r="K4" s="67"/>
      <c r="L4" s="67"/>
      <c r="M4" s="67"/>
      <c r="N4" s="67"/>
    </row>
    <row r="5" ht="14.25" customHeight="1" spans="1:14">
      <c r="A5" s="64"/>
      <c r="B5" s="64"/>
      <c r="C5" s="64"/>
      <c r="D5" s="64"/>
      <c r="E5" s="64"/>
      <c r="F5" s="64"/>
      <c r="G5" s="64"/>
      <c r="H5" s="67"/>
      <c r="K5" s="64"/>
      <c r="L5" s="64"/>
      <c r="M5" s="64"/>
      <c r="N5" s="67"/>
    </row>
    <row r="6" spans="1:14">
      <c r="A6" s="69" t="s">
        <v>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>
      <c r="A7" s="117"/>
      <c r="B7" s="117"/>
      <c r="C7" s="118"/>
      <c r="D7" s="117"/>
      <c r="E7" s="117"/>
      <c r="F7" s="117"/>
      <c r="G7" s="117"/>
      <c r="H7" s="117"/>
      <c r="I7" s="117"/>
      <c r="J7" s="117"/>
      <c r="K7" s="117"/>
      <c r="L7" s="117"/>
      <c r="M7" s="136"/>
      <c r="N7" s="137"/>
    </row>
    <row r="8" spans="1:14">
      <c r="A8" s="119" t="s">
        <v>5</v>
      </c>
      <c r="B8" s="119" t="s">
        <v>6</v>
      </c>
      <c r="C8" s="70" t="s">
        <v>7</v>
      </c>
      <c r="D8" s="119" t="s">
        <v>8</v>
      </c>
      <c r="E8" s="119" t="s">
        <v>9</v>
      </c>
      <c r="F8" s="119" t="s">
        <v>10</v>
      </c>
      <c r="G8" s="119"/>
      <c r="H8" s="119"/>
      <c r="I8" s="119"/>
      <c r="J8" s="119" t="s">
        <v>11</v>
      </c>
      <c r="K8" s="119" t="s">
        <v>12</v>
      </c>
      <c r="L8" s="119"/>
      <c r="M8" s="119"/>
      <c r="N8" s="119" t="s">
        <v>13</v>
      </c>
    </row>
    <row r="9" ht="30" customHeight="1" spans="1:14">
      <c r="A9" s="119"/>
      <c r="B9" s="119"/>
      <c r="C9" s="70"/>
      <c r="D9" s="119"/>
      <c r="E9" s="119"/>
      <c r="F9" s="119" t="s">
        <v>14</v>
      </c>
      <c r="G9" s="119" t="s">
        <v>15</v>
      </c>
      <c r="H9" s="119" t="s">
        <v>16</v>
      </c>
      <c r="I9" s="119" t="s">
        <v>17</v>
      </c>
      <c r="J9" s="119"/>
      <c r="K9" s="119" t="s">
        <v>18</v>
      </c>
      <c r="L9" s="119" t="s">
        <v>19</v>
      </c>
      <c r="M9" s="119" t="s">
        <v>20</v>
      </c>
      <c r="N9" s="119" t="s">
        <v>21</v>
      </c>
    </row>
    <row r="10" ht="15" customHeight="1" spans="1:14">
      <c r="A10" s="120">
        <v>1</v>
      </c>
      <c r="B10" s="120">
        <v>2</v>
      </c>
      <c r="C10" s="72">
        <v>3</v>
      </c>
      <c r="D10" s="120">
        <v>4</v>
      </c>
      <c r="E10" s="120">
        <v>5</v>
      </c>
      <c r="F10" s="120">
        <v>6</v>
      </c>
      <c r="G10" s="120">
        <v>7</v>
      </c>
      <c r="H10" s="120">
        <v>8</v>
      </c>
      <c r="I10" s="120">
        <v>9</v>
      </c>
      <c r="J10" s="120">
        <v>10</v>
      </c>
      <c r="K10" s="120">
        <v>11</v>
      </c>
      <c r="L10" s="120">
        <v>12</v>
      </c>
      <c r="M10" s="120">
        <v>13</v>
      </c>
      <c r="N10" s="120">
        <v>14</v>
      </c>
    </row>
    <row r="11" ht="28.5" customHeight="1" spans="1:14">
      <c r="A11" s="120">
        <v>2</v>
      </c>
      <c r="B11" s="148" t="s">
        <v>22</v>
      </c>
      <c r="C11" s="79" t="s">
        <v>23</v>
      </c>
      <c r="D11" s="120" t="s">
        <v>24</v>
      </c>
      <c r="E11" s="102" t="s">
        <v>25</v>
      </c>
      <c r="F11" s="122">
        <v>45292</v>
      </c>
      <c r="G11" s="122">
        <v>45323</v>
      </c>
      <c r="H11" s="122">
        <v>45323</v>
      </c>
      <c r="I11" s="122">
        <v>45354</v>
      </c>
      <c r="J11" s="138" t="s">
        <v>26</v>
      </c>
      <c r="K11" s="139">
        <f>SUM(PPMP!H13,PPMP!H15,PPMP!H16,PPMP!H17)</f>
        <v>18087360</v>
      </c>
      <c r="L11" s="139">
        <f>SUM(PPMP!H13,PPMP!H15,PPMP!H16,PPMP!H17)</f>
        <v>18087360</v>
      </c>
      <c r="M11" s="140"/>
      <c r="N11" s="141" t="s">
        <v>27</v>
      </c>
    </row>
    <row r="12" ht="28" spans="1:14">
      <c r="A12" s="120">
        <v>3</v>
      </c>
      <c r="B12" s="148" t="s">
        <v>22</v>
      </c>
      <c r="C12" s="79" t="s">
        <v>23</v>
      </c>
      <c r="D12" s="120" t="s">
        <v>24</v>
      </c>
      <c r="E12" s="102" t="s">
        <v>28</v>
      </c>
      <c r="F12" s="122">
        <v>45292</v>
      </c>
      <c r="G12" s="122" t="s">
        <v>29</v>
      </c>
      <c r="H12" s="122">
        <v>45323</v>
      </c>
      <c r="I12" s="122" t="s">
        <v>29</v>
      </c>
      <c r="J12" s="138" t="s">
        <v>26</v>
      </c>
      <c r="K12" s="139">
        <f>SUM(PPMP!H21,PPMP!H19,PPMP!H18)</f>
        <v>1953160</v>
      </c>
      <c r="L12" s="139">
        <f>SUM(PPMP!H18,PPMP!H19,PPMP!H21)</f>
        <v>1953160</v>
      </c>
      <c r="M12" s="140"/>
      <c r="N12" s="142"/>
    </row>
    <row r="13" ht="28" spans="1:14">
      <c r="A13" s="120">
        <v>4</v>
      </c>
      <c r="B13" s="148" t="s">
        <v>30</v>
      </c>
      <c r="C13" s="79" t="s">
        <v>23</v>
      </c>
      <c r="D13" s="120" t="s">
        <v>24</v>
      </c>
      <c r="E13" s="102" t="s">
        <v>31</v>
      </c>
      <c r="F13" s="122">
        <v>45292</v>
      </c>
      <c r="G13" s="122" t="s">
        <v>29</v>
      </c>
      <c r="H13" s="122">
        <v>45323</v>
      </c>
      <c r="I13" s="122" t="s">
        <v>29</v>
      </c>
      <c r="J13" s="138" t="s">
        <v>26</v>
      </c>
      <c r="K13" s="139">
        <f>SUM(PPMP!H14)</f>
        <v>3637810</v>
      </c>
      <c r="L13" s="139">
        <v>3637810</v>
      </c>
      <c r="M13" s="140"/>
      <c r="N13" s="143"/>
    </row>
    <row r="14" spans="1:14">
      <c r="A14" s="120">
        <v>5</v>
      </c>
      <c r="B14" s="149" t="s">
        <v>18</v>
      </c>
      <c r="C14" s="124"/>
      <c r="D14" s="124"/>
      <c r="E14" s="124"/>
      <c r="F14" s="124"/>
      <c r="G14" s="124"/>
      <c r="H14" s="124"/>
      <c r="I14" s="124"/>
      <c r="J14" s="144"/>
      <c r="K14" s="140">
        <f>SUM(K11:K13)</f>
        <v>23678330</v>
      </c>
      <c r="L14" s="140">
        <f>SUM(L11:L13)</f>
        <v>23678330</v>
      </c>
      <c r="M14" s="145"/>
      <c r="N14" s="120"/>
    </row>
    <row r="15" spans="1:14">
      <c r="A15" s="67"/>
      <c r="B15" s="125"/>
      <c r="C15" s="126"/>
      <c r="D15" s="67"/>
      <c r="E15" s="64"/>
      <c r="F15" s="127"/>
      <c r="G15" s="67"/>
      <c r="H15" s="127"/>
      <c r="I15" s="127"/>
      <c r="K15" s="146"/>
      <c r="L15" s="146"/>
      <c r="M15" s="147"/>
      <c r="N15" s="67"/>
    </row>
    <row r="16" ht="15" customHeight="1" spans="3:14">
      <c r="C16" s="110" t="s">
        <v>32</v>
      </c>
      <c r="D16" s="67"/>
      <c r="E16" s="64"/>
      <c r="F16" s="115" t="s">
        <v>33</v>
      </c>
      <c r="G16" s="65"/>
      <c r="H16" s="65"/>
      <c r="I16" s="65"/>
      <c r="J16" s="65"/>
      <c r="K16" s="115" t="s">
        <v>34</v>
      </c>
      <c r="L16" s="64"/>
      <c r="M16" s="64"/>
      <c r="N16" s="67"/>
    </row>
    <row r="17" spans="1:14">
      <c r="A17" s="64"/>
      <c r="C17" s="110"/>
      <c r="D17" s="67"/>
      <c r="E17" s="64"/>
      <c r="F17" s="115"/>
      <c r="G17" s="65"/>
      <c r="H17" s="65"/>
      <c r="I17" s="65"/>
      <c r="J17" s="65"/>
      <c r="K17" s="115"/>
      <c r="L17" s="64"/>
      <c r="M17" s="64"/>
      <c r="N17" s="67"/>
    </row>
    <row r="18" spans="1:14">
      <c r="A18" s="64"/>
      <c r="C18" s="128"/>
      <c r="D18" s="67"/>
      <c r="E18" s="64"/>
      <c r="F18" s="129"/>
      <c r="G18" s="64"/>
      <c r="H18" s="64"/>
      <c r="I18" s="64"/>
      <c r="K18" s="128"/>
      <c r="L18" s="64"/>
      <c r="M18" s="64"/>
      <c r="N18" s="67"/>
    </row>
    <row r="19" spans="3:13">
      <c r="C19" s="130" t="s">
        <v>35</v>
      </c>
      <c r="E19" s="64"/>
      <c r="F19" s="115" t="s">
        <v>36</v>
      </c>
      <c r="K19" s="115" t="s">
        <v>37</v>
      </c>
      <c r="L19" s="64"/>
      <c r="M19" s="64"/>
    </row>
    <row r="20" spans="3:13">
      <c r="C20" s="131" t="s">
        <v>38</v>
      </c>
      <c r="E20" s="64"/>
      <c r="F20" s="132" t="s">
        <v>39</v>
      </c>
      <c r="K20" s="132" t="s">
        <v>40</v>
      </c>
      <c r="L20" s="64"/>
      <c r="M20" s="64"/>
    </row>
    <row r="21" spans="3:13">
      <c r="C21" s="132" t="s">
        <v>41</v>
      </c>
      <c r="D21" s="65"/>
      <c r="F21" s="132" t="s">
        <v>42</v>
      </c>
      <c r="G21" s="65"/>
      <c r="H21" s="65"/>
      <c r="I21" s="65"/>
      <c r="J21" s="65"/>
      <c r="K21" s="132" t="s">
        <v>43</v>
      </c>
      <c r="L21" s="64"/>
      <c r="M21" s="64"/>
    </row>
    <row r="22" spans="1:6">
      <c r="A22" s="65"/>
      <c r="B22" s="65"/>
      <c r="C22" s="133"/>
      <c r="E22" s="64"/>
      <c r="F22" s="65"/>
    </row>
    <row r="23" spans="1:6">
      <c r="A23" s="65"/>
      <c r="B23" s="65"/>
      <c r="C23" s="134"/>
      <c r="F23" s="135"/>
    </row>
    <row r="24" spans="1:6">
      <c r="A24" s="65"/>
      <c r="B24" s="65"/>
      <c r="C24" s="134"/>
      <c r="F24" s="135"/>
    </row>
    <row r="25" spans="1:6">
      <c r="A25" s="65"/>
      <c r="B25" s="65"/>
      <c r="C25" s="134"/>
      <c r="F25" s="135"/>
    </row>
    <row r="26" spans="1:6">
      <c r="A26" s="65"/>
      <c r="B26" s="65"/>
      <c r="F26" s="135"/>
    </row>
  </sheetData>
  <mergeCells count="16">
    <mergeCell ref="A1:N1"/>
    <mergeCell ref="A2:N2"/>
    <mergeCell ref="A3:N3"/>
    <mergeCell ref="A4:N4"/>
    <mergeCell ref="A5:G5"/>
    <mergeCell ref="A6:N6"/>
    <mergeCell ref="F8:I8"/>
    <mergeCell ref="K8:M8"/>
    <mergeCell ref="B14:J14"/>
    <mergeCell ref="A8:A9"/>
    <mergeCell ref="B8:B9"/>
    <mergeCell ref="C8:C9"/>
    <mergeCell ref="D8:D9"/>
    <mergeCell ref="E8:E9"/>
    <mergeCell ref="J8:J9"/>
    <mergeCell ref="N11:N13"/>
  </mergeCells>
  <printOptions horizontalCentered="1"/>
  <pageMargins left="0.393700787401575" right="0.393700787401575" top="0.78740157480315" bottom="0.590551181102362" header="0.511811023622047" footer="0.511811023622047"/>
  <pageSetup paperSize="9" scale="57" fitToHeight="0" orientation="landscape" horizontalDpi="1200" verticalDpi="1200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U30"/>
  <sheetViews>
    <sheetView showGridLines="0" view="pageBreakPreview" zoomScale="55" zoomScaleNormal="82" workbookViewId="0">
      <selection activeCell="I15" sqref="I15:I17"/>
    </sheetView>
  </sheetViews>
  <sheetFormatPr defaultColWidth="8.70909090909091" defaultRowHeight="14"/>
  <cols>
    <col min="1" max="1" width="8.42727272727273" style="63" customWidth="1"/>
    <col min="2" max="2" width="20.2818181818182" style="64" customWidth="1"/>
    <col min="3" max="3" width="45.4272727272727" style="64" customWidth="1"/>
    <col min="4" max="4" width="14.7090909090909" style="63" customWidth="1"/>
    <col min="5" max="5" width="8.57272727272727" style="63" customWidth="1"/>
    <col min="6" max="6" width="10.1363636363636" style="63" customWidth="1"/>
    <col min="7" max="7" width="19.1363636363636" style="65" customWidth="1"/>
    <col min="8" max="8" width="34" style="66" customWidth="1"/>
    <col min="9" max="9" width="19.2818181818182" style="63" customWidth="1"/>
    <col min="10" max="17" width="3.42727272727273" style="62" customWidth="1"/>
    <col min="18" max="18" width="3.42727272727273" style="66" customWidth="1"/>
    <col min="19" max="21" width="3.42727272727273" style="65" customWidth="1"/>
    <col min="22" max="16384" width="8.70909090909091" style="65"/>
  </cols>
  <sheetData>
    <row r="1" ht="15" customHeight="1" spans="1:21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ht="15" customHeight="1" spans="1:2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ht="15" customHeight="1" spans="1:21">
      <c r="A3" s="68" t="s">
        <v>45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ht="15" customHeight="1" spans="1:21">
      <c r="A4" s="67" t="s">
        <v>46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ht="15" customHeight="1" spans="1:17">
      <c r="A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ht="15" customHeight="1" spans="1:21">
      <c r="A6" s="69" t="s">
        <v>47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17">
      <c r="A7" s="64"/>
      <c r="D7" s="64"/>
      <c r="E7" s="64"/>
      <c r="F7" s="67"/>
      <c r="G7" s="64"/>
      <c r="J7" s="64"/>
      <c r="K7" s="64"/>
      <c r="L7" s="65"/>
      <c r="M7" s="64"/>
      <c r="N7" s="64"/>
      <c r="O7" s="64"/>
      <c r="P7" s="64"/>
      <c r="Q7" s="64"/>
    </row>
    <row r="8" ht="15" customHeight="1" spans="1:21">
      <c r="A8" s="70" t="s">
        <v>5</v>
      </c>
      <c r="B8" s="70" t="s">
        <v>6</v>
      </c>
      <c r="C8" s="70" t="s">
        <v>7</v>
      </c>
      <c r="D8" s="70" t="s">
        <v>8</v>
      </c>
      <c r="E8" s="70" t="s">
        <v>48</v>
      </c>
      <c r="F8" s="70"/>
      <c r="G8" s="70" t="s">
        <v>49</v>
      </c>
      <c r="H8" s="71" t="s">
        <v>50</v>
      </c>
      <c r="I8" s="70" t="s">
        <v>9</v>
      </c>
      <c r="J8" s="99" t="s">
        <v>51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ht="15" customHeight="1" spans="1:21">
      <c r="A9" s="70"/>
      <c r="B9" s="70"/>
      <c r="C9" s="70"/>
      <c r="D9" s="70"/>
      <c r="E9" s="70" t="s">
        <v>52</v>
      </c>
      <c r="F9" s="70" t="s">
        <v>53</v>
      </c>
      <c r="G9" s="70"/>
      <c r="H9" s="71"/>
      <c r="I9" s="70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</row>
    <row r="10" spans="1:21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2">
        <v>8</v>
      </c>
      <c r="I10" s="72">
        <v>9</v>
      </c>
      <c r="J10" s="72">
        <v>10</v>
      </c>
      <c r="K10" s="72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  <c r="Q10" s="72">
        <v>17</v>
      </c>
      <c r="R10" s="72">
        <v>18</v>
      </c>
      <c r="S10" s="72">
        <v>19</v>
      </c>
      <c r="T10" s="72">
        <v>20</v>
      </c>
      <c r="U10" s="72">
        <v>21</v>
      </c>
    </row>
    <row r="11" ht="33.75" customHeight="1" spans="1:21">
      <c r="A11" s="72">
        <v>2</v>
      </c>
      <c r="B11" s="73" t="s">
        <v>22</v>
      </c>
      <c r="C11" s="74" t="s">
        <v>54</v>
      </c>
      <c r="D11" s="74"/>
      <c r="E11" s="74"/>
      <c r="F11" s="74"/>
      <c r="G11" s="74"/>
      <c r="H11" s="75"/>
      <c r="I11" s="100"/>
      <c r="J11" s="101" t="s">
        <v>55</v>
      </c>
      <c r="K11" s="101" t="s">
        <v>56</v>
      </c>
      <c r="L11" s="101" t="s">
        <v>57</v>
      </c>
      <c r="M11" s="101" t="s">
        <v>58</v>
      </c>
      <c r="N11" s="101" t="s">
        <v>57</v>
      </c>
      <c r="O11" s="101" t="s">
        <v>55</v>
      </c>
      <c r="P11" s="101" t="s">
        <v>55</v>
      </c>
      <c r="Q11" s="101" t="s">
        <v>58</v>
      </c>
      <c r="R11" s="101" t="s">
        <v>59</v>
      </c>
      <c r="S11" s="101" t="s">
        <v>60</v>
      </c>
      <c r="T11" s="101" t="s">
        <v>61</v>
      </c>
      <c r="U11" s="101" t="s">
        <v>62</v>
      </c>
    </row>
    <row r="12" ht="15.5" spans="1:21">
      <c r="A12" s="72">
        <v>3</v>
      </c>
      <c r="B12" s="76" t="str">
        <f>B11</f>
        <v>5-02-13-040-01</v>
      </c>
      <c r="C12" s="74" t="s">
        <v>63</v>
      </c>
      <c r="D12" s="72" t="s">
        <v>24</v>
      </c>
      <c r="E12" s="77">
        <v>1</v>
      </c>
      <c r="F12" s="77" t="s">
        <v>64</v>
      </c>
      <c r="G12" s="74"/>
      <c r="H12" s="75"/>
      <c r="I12" s="65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</row>
    <row r="13" ht="14.45" customHeight="1" spans="1:21">
      <c r="A13" s="72">
        <v>4</v>
      </c>
      <c r="B13" s="78"/>
      <c r="C13" s="79" t="s">
        <v>65</v>
      </c>
      <c r="D13" s="74"/>
      <c r="E13" s="72">
        <v>1</v>
      </c>
      <c r="F13" s="77" t="s">
        <v>64</v>
      </c>
      <c r="G13" s="76">
        <v>12090860</v>
      </c>
      <c r="H13" s="80">
        <v>10827360</v>
      </c>
      <c r="I13" s="102" t="s">
        <v>66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</row>
    <row r="14" ht="14.25" customHeight="1" spans="1:21">
      <c r="A14" s="72">
        <v>5</v>
      </c>
      <c r="B14" s="78"/>
      <c r="C14" s="81" t="s">
        <v>67</v>
      </c>
      <c r="D14" s="74"/>
      <c r="E14" s="72">
        <v>1</v>
      </c>
      <c r="F14" s="77" t="s">
        <v>64</v>
      </c>
      <c r="G14" s="76">
        <v>3637810</v>
      </c>
      <c r="H14" s="80">
        <f t="shared" ref="H14:H21" si="0">G14</f>
        <v>3637810</v>
      </c>
      <c r="I14" s="102" t="s">
        <v>68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</row>
    <row r="15" spans="1:21">
      <c r="A15" s="72">
        <v>6</v>
      </c>
      <c r="B15" s="78"/>
      <c r="C15" s="81" t="s">
        <v>69</v>
      </c>
      <c r="D15" s="74"/>
      <c r="E15" s="72">
        <v>1</v>
      </c>
      <c r="F15" s="77" t="s">
        <v>64</v>
      </c>
      <c r="G15" s="76">
        <v>1800000</v>
      </c>
      <c r="H15" s="80">
        <f t="shared" si="0"/>
        <v>1800000</v>
      </c>
      <c r="I15" s="103" t="s">
        <v>66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ht="14.25" customHeight="1" spans="1:21">
      <c r="A16" s="72">
        <v>7</v>
      </c>
      <c r="B16" s="78"/>
      <c r="C16" s="81" t="s">
        <v>70</v>
      </c>
      <c r="D16" s="74"/>
      <c r="E16" s="72">
        <v>1</v>
      </c>
      <c r="F16" s="77" t="s">
        <v>64</v>
      </c>
      <c r="G16" s="76">
        <v>4110000</v>
      </c>
      <c r="H16" s="80">
        <f t="shared" si="0"/>
        <v>4110000</v>
      </c>
      <c r="I16" s="104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ht="14.25" customHeight="1" spans="1:21">
      <c r="A17" s="72">
        <v>8</v>
      </c>
      <c r="B17" s="78"/>
      <c r="C17" s="81" t="s">
        <v>71</v>
      </c>
      <c r="D17" s="74"/>
      <c r="E17" s="72">
        <v>1</v>
      </c>
      <c r="F17" s="77" t="s">
        <v>64</v>
      </c>
      <c r="G17" s="76">
        <v>1350000</v>
      </c>
      <c r="H17" s="80">
        <f t="shared" si="0"/>
        <v>1350000</v>
      </c>
      <c r="I17" s="105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ht="14.25" customHeight="1" spans="1:21">
      <c r="A18" s="72">
        <v>9</v>
      </c>
      <c r="B18" s="78"/>
      <c r="C18" s="81" t="s">
        <v>72</v>
      </c>
      <c r="D18" s="74"/>
      <c r="E18" s="72">
        <v>1</v>
      </c>
      <c r="F18" s="77" t="s">
        <v>64</v>
      </c>
      <c r="G18" s="76">
        <v>307500</v>
      </c>
      <c r="H18" s="80">
        <f t="shared" si="0"/>
        <v>307500</v>
      </c>
      <c r="I18" s="106" t="s">
        <v>28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ht="14.25" customHeight="1" spans="1:21">
      <c r="A19" s="72">
        <v>10</v>
      </c>
      <c r="B19" s="78"/>
      <c r="C19" s="81" t="s">
        <v>73</v>
      </c>
      <c r="D19" s="74"/>
      <c r="E19" s="72">
        <v>1</v>
      </c>
      <c r="F19" s="77" t="s">
        <v>64</v>
      </c>
      <c r="G19" s="76">
        <v>956000</v>
      </c>
      <c r="H19" s="80">
        <f t="shared" si="0"/>
        <v>956000</v>
      </c>
      <c r="I19" s="107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ht="15.5" spans="1:21">
      <c r="A20" s="72">
        <v>11</v>
      </c>
      <c r="B20" s="78"/>
      <c r="C20" s="82" t="s">
        <v>74</v>
      </c>
      <c r="D20" s="74"/>
      <c r="E20" s="72"/>
      <c r="F20" s="70"/>
      <c r="G20" s="83"/>
      <c r="H20" s="84">
        <f>SUM(H13:H19)</f>
        <v>22988670</v>
      </c>
      <c r="I20" s="102"/>
      <c r="J20" s="101">
        <v>1</v>
      </c>
      <c r="K20" s="101"/>
      <c r="L20" s="101"/>
      <c r="M20" s="101"/>
      <c r="N20" s="101"/>
      <c r="O20" s="101"/>
      <c r="P20" s="101"/>
      <c r="Q20" s="101"/>
      <c r="R20" s="101"/>
      <c r="S20" s="113"/>
      <c r="T20" s="101"/>
      <c r="U20" s="101"/>
    </row>
    <row r="21" ht="15.5" spans="1:21">
      <c r="A21" s="72">
        <v>12</v>
      </c>
      <c r="B21" s="78"/>
      <c r="C21" s="85" t="s">
        <v>75</v>
      </c>
      <c r="D21" s="74"/>
      <c r="E21" s="72">
        <v>1</v>
      </c>
      <c r="F21" s="70" t="s">
        <v>64</v>
      </c>
      <c r="G21" s="86">
        <v>689660</v>
      </c>
      <c r="H21" s="80">
        <f t="shared" si="0"/>
        <v>689660</v>
      </c>
      <c r="I21" s="106" t="s">
        <v>28</v>
      </c>
      <c r="J21" s="101">
        <v>1</v>
      </c>
      <c r="K21" s="101"/>
      <c r="L21" s="101"/>
      <c r="M21" s="101"/>
      <c r="N21" s="101"/>
      <c r="O21" s="101"/>
      <c r="P21" s="101"/>
      <c r="Q21" s="101"/>
      <c r="R21" s="101"/>
      <c r="S21" s="113"/>
      <c r="T21" s="101"/>
      <c r="U21" s="101"/>
    </row>
    <row r="22" ht="15.5" spans="1:21">
      <c r="A22" s="72">
        <v>13</v>
      </c>
      <c r="B22" s="78"/>
      <c r="C22" s="87" t="s">
        <v>76</v>
      </c>
      <c r="D22" s="87"/>
      <c r="E22" s="87"/>
      <c r="F22" s="87"/>
      <c r="G22" s="87"/>
      <c r="H22" s="75">
        <f>H20+H21</f>
        <v>23678330</v>
      </c>
      <c r="I22" s="100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ht="15.5" spans="1:21">
      <c r="A23" s="88"/>
      <c r="B23" s="89"/>
      <c r="C23" s="90"/>
      <c r="D23" s="90"/>
      <c r="E23" s="90"/>
      <c r="F23" s="90"/>
      <c r="G23" s="90"/>
      <c r="H23" s="91"/>
      <c r="I23" s="108"/>
      <c r="J23" s="109"/>
      <c r="K23" s="109"/>
      <c r="L23" s="109"/>
      <c r="M23" s="109"/>
      <c r="N23" s="109"/>
      <c r="O23" s="109"/>
      <c r="P23" s="109"/>
      <c r="Q23" s="109"/>
      <c r="R23" s="114"/>
      <c r="S23" s="115"/>
      <c r="T23" s="115"/>
      <c r="U23" s="115"/>
    </row>
    <row r="24" spans="3:10">
      <c r="C24" s="92" t="s">
        <v>32</v>
      </c>
      <c r="D24" s="64"/>
      <c r="E24" s="93"/>
      <c r="F24" s="94"/>
      <c r="G24" s="95"/>
      <c r="H24" s="96"/>
      <c r="I24" s="66"/>
      <c r="J24" s="92" t="s">
        <v>77</v>
      </c>
    </row>
    <row r="25" spans="3:10">
      <c r="C25" s="92"/>
      <c r="D25" s="64"/>
      <c r="E25" s="93"/>
      <c r="F25" s="94"/>
      <c r="G25" s="95"/>
      <c r="H25" s="96"/>
      <c r="I25" s="66"/>
      <c r="J25" s="110"/>
    </row>
    <row r="26" s="62" customFormat="1" spans="1:21">
      <c r="A26" s="63"/>
      <c r="B26" s="64"/>
      <c r="C26" s="92"/>
      <c r="D26" s="64"/>
      <c r="E26" s="93"/>
      <c r="F26" s="94"/>
      <c r="G26" s="95"/>
      <c r="H26" s="96"/>
      <c r="I26" s="66"/>
      <c r="J26" s="110"/>
      <c r="R26" s="66"/>
      <c r="S26" s="65"/>
      <c r="T26" s="65"/>
      <c r="U26" s="65"/>
    </row>
    <row r="27" s="62" customFormat="1" spans="1:21">
      <c r="A27" s="63"/>
      <c r="B27" s="64"/>
      <c r="C27" s="97"/>
      <c r="D27" s="64"/>
      <c r="E27" s="93"/>
      <c r="F27" s="94"/>
      <c r="G27" s="95"/>
      <c r="H27" s="96"/>
      <c r="I27" s="66"/>
      <c r="J27" s="111"/>
      <c r="R27" s="66"/>
      <c r="S27" s="65"/>
      <c r="T27" s="65"/>
      <c r="U27" s="65"/>
    </row>
    <row r="28" s="62" customFormat="1" spans="1:21">
      <c r="A28" s="63"/>
      <c r="B28" s="64"/>
      <c r="C28" s="150" t="s">
        <v>78</v>
      </c>
      <c r="D28" s="64"/>
      <c r="E28" s="93"/>
      <c r="F28" s="94"/>
      <c r="G28" s="95"/>
      <c r="H28" s="96"/>
      <c r="I28" s="66"/>
      <c r="J28" s="111" t="s">
        <v>35</v>
      </c>
      <c r="R28" s="66"/>
      <c r="S28" s="65"/>
      <c r="T28" s="65"/>
      <c r="U28" s="65"/>
    </row>
    <row r="29" s="62" customFormat="1" spans="1:21">
      <c r="A29" s="63"/>
      <c r="B29" s="64"/>
      <c r="C29" s="151" t="s">
        <v>79</v>
      </c>
      <c r="D29" s="64"/>
      <c r="E29" s="93"/>
      <c r="F29" s="94"/>
      <c r="G29" s="95"/>
      <c r="H29" s="96"/>
      <c r="I29" s="66"/>
      <c r="J29" s="112" t="s">
        <v>38</v>
      </c>
      <c r="R29" s="66"/>
      <c r="S29" s="65"/>
      <c r="T29" s="65"/>
      <c r="U29" s="65"/>
    </row>
    <row r="30" s="62" customFormat="1" spans="1:21">
      <c r="A30" s="63"/>
      <c r="B30" s="64"/>
      <c r="C30" s="151" t="s">
        <v>80</v>
      </c>
      <c r="D30" s="64"/>
      <c r="E30" s="93"/>
      <c r="F30" s="94" t="s">
        <v>81</v>
      </c>
      <c r="G30" s="95"/>
      <c r="H30" s="96"/>
      <c r="I30" s="66"/>
      <c r="J30" s="112" t="s">
        <v>41</v>
      </c>
      <c r="R30" s="66"/>
      <c r="S30" s="65"/>
      <c r="T30" s="65"/>
      <c r="U30" s="65"/>
    </row>
  </sheetData>
  <mergeCells count="17">
    <mergeCell ref="A1:U1"/>
    <mergeCell ref="A2:U2"/>
    <mergeCell ref="A3:U3"/>
    <mergeCell ref="A4:U4"/>
    <mergeCell ref="A5:Q5"/>
    <mergeCell ref="A6:U6"/>
    <mergeCell ref="E8:F8"/>
    <mergeCell ref="A8:A9"/>
    <mergeCell ref="B8:B9"/>
    <mergeCell ref="C8:C9"/>
    <mergeCell ref="D8:D9"/>
    <mergeCell ref="G8:G9"/>
    <mergeCell ref="H8:H9"/>
    <mergeCell ref="I8:I9"/>
    <mergeCell ref="I15:I17"/>
    <mergeCell ref="I18:I19"/>
    <mergeCell ref="J8:U9"/>
  </mergeCells>
  <printOptions horizontalCentered="1"/>
  <pageMargins left="0.393700787401575" right="0.393700787401575" top="0.590551181102362" bottom="0.708661417322835" header="0.511811023622047" footer="0.511811023622047"/>
  <pageSetup paperSize="9" scale="63" fitToHeight="0" orientation="landscape" horizontalDpi="1200" verticalDpi="1200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1"/>
  <sheetViews>
    <sheetView tabSelected="1" zoomScale="85" zoomScaleNormal="85" topLeftCell="A19" workbookViewId="0">
      <selection activeCell="F32" sqref="F32"/>
    </sheetView>
  </sheetViews>
  <sheetFormatPr defaultColWidth="9.13636363636364" defaultRowHeight="14.5"/>
  <cols>
    <col min="1" max="1" width="19.1363636363636" style="2" customWidth="1"/>
    <col min="2" max="2" width="23.1363636363636" style="2" customWidth="1"/>
    <col min="3" max="4" width="18.5727272727273" style="2" customWidth="1"/>
    <col min="5" max="5" width="20" style="2" customWidth="1"/>
    <col min="6" max="6" width="18.4272727272727" style="2" customWidth="1"/>
    <col min="7" max="7" width="20.4272727272727" style="2" customWidth="1"/>
    <col min="8" max="8" width="18.4272727272727" style="2" customWidth="1"/>
    <col min="9" max="10" width="18" style="2" customWidth="1"/>
    <col min="11" max="11" width="19.7090909090909" style="2" customWidth="1"/>
    <col min="12" max="12" width="18.4272727272727" style="2" customWidth="1"/>
    <col min="13" max="13" width="18" style="2" customWidth="1"/>
    <col min="14" max="15" width="18.8545454545455" style="2" customWidth="1"/>
    <col min="16" max="16" width="19.2818181818182" style="2" customWidth="1"/>
    <col min="17" max="17" width="19.7090909090909" style="2" customWidth="1"/>
    <col min="18" max="20" width="25" style="2" customWidth="1"/>
    <col min="21" max="21" width="17.5727272727273" style="2" customWidth="1"/>
    <col min="22" max="22" width="29.5727272727273" style="2" customWidth="1"/>
    <col min="23" max="23" width="29" style="2" customWidth="1"/>
    <col min="24" max="16384" width="9.13636363636364" style="2"/>
  </cols>
  <sheetData>
    <row r="1" s="1" customFormat="1" ht="15.5" spans="1:19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15.5" spans="1:19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15.5" spans="1:19">
      <c r="A3" s="3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8" ht="15.5" spans="1:18">
      <c r="A8" s="5" t="s">
        <v>83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11" ht="15.5" spans="1:18">
      <c r="A11" s="6" t="s">
        <v>84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="1" customFormat="1" ht="15.5" spans="1:19">
      <c r="A12" s="7" t="s">
        <v>85</v>
      </c>
      <c r="B12" s="7" t="s">
        <v>86</v>
      </c>
      <c r="C12" s="7" t="s">
        <v>87</v>
      </c>
      <c r="D12" s="7" t="s">
        <v>88</v>
      </c>
      <c r="E12" s="8" t="s">
        <v>89</v>
      </c>
      <c r="F12" s="7" t="s">
        <v>90</v>
      </c>
      <c r="G12" s="7" t="s">
        <v>91</v>
      </c>
      <c r="H12" s="7" t="s">
        <v>92</v>
      </c>
      <c r="I12" s="8" t="s">
        <v>93</v>
      </c>
      <c r="J12" s="7" t="s">
        <v>94</v>
      </c>
      <c r="K12" s="7" t="s">
        <v>95</v>
      </c>
      <c r="L12" s="7" t="s">
        <v>96</v>
      </c>
      <c r="M12" s="8" t="s">
        <v>97</v>
      </c>
      <c r="N12" s="7" t="s">
        <v>98</v>
      </c>
      <c r="O12" s="7" t="s">
        <v>99</v>
      </c>
      <c r="P12" s="7" t="s">
        <v>100</v>
      </c>
      <c r="Q12" s="8" t="s">
        <v>101</v>
      </c>
      <c r="R12" s="51" t="s">
        <v>18</v>
      </c>
      <c r="S12" s="52"/>
    </row>
    <row r="13" s="1" customFormat="1" ht="15.5" spans="1:19">
      <c r="A13" s="9" t="s">
        <v>102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53"/>
      <c r="S13" s="18"/>
    </row>
    <row r="14" s="1" customFormat="1" ht="15" customHeight="1" spans="1:19">
      <c r="A14" s="11" t="s">
        <v>66</v>
      </c>
      <c r="B14" s="12">
        <v>1</v>
      </c>
      <c r="C14" s="13"/>
      <c r="D14" s="13"/>
      <c r="E14" s="14">
        <f>SUM(B14:D14)</f>
        <v>1</v>
      </c>
      <c r="F14" s="13" t="s">
        <v>103</v>
      </c>
      <c r="G14" s="13"/>
      <c r="H14" s="13"/>
      <c r="I14" s="14">
        <f>SUM(F14:H14)</f>
        <v>0</v>
      </c>
      <c r="J14" s="13"/>
      <c r="K14" s="13"/>
      <c r="L14" s="13"/>
      <c r="M14" s="14">
        <f>SUM(J14:L14)</f>
        <v>0</v>
      </c>
      <c r="N14" s="13"/>
      <c r="O14" s="13"/>
      <c r="P14" s="13"/>
      <c r="Q14" s="14">
        <f>SUM(N14:P14)</f>
        <v>0</v>
      </c>
      <c r="R14" s="54">
        <f>SUM(E14,I14,M14,Q14)</f>
        <v>1</v>
      </c>
      <c r="S14" s="55"/>
    </row>
    <row r="15" s="1" customFormat="1" ht="36" customHeight="1" spans="1:19">
      <c r="A15" s="11" t="s">
        <v>68</v>
      </c>
      <c r="B15" s="12">
        <v>1</v>
      </c>
      <c r="C15" s="13"/>
      <c r="D15" s="13"/>
      <c r="E15" s="14">
        <f t="shared" ref="E15:E16" si="0">SUM(B15:D15)</f>
        <v>1</v>
      </c>
      <c r="F15" s="13"/>
      <c r="G15" s="13"/>
      <c r="H15" s="13"/>
      <c r="I15" s="14"/>
      <c r="J15" s="12"/>
      <c r="K15" s="12"/>
      <c r="L15" s="12"/>
      <c r="M15" s="14"/>
      <c r="N15" s="12"/>
      <c r="O15" s="12">
        <f>SUM([1]PPMP!T754,[1]PPMP!T785)</f>
        <v>8</v>
      </c>
      <c r="P15" s="12">
        <f>SUM([1]PPMP!U754,[1]PPMP!U785)</f>
        <v>8</v>
      </c>
      <c r="Q15" s="14">
        <f t="shared" ref="Q15:Q17" si="1">SUM(N15:P15)</f>
        <v>16</v>
      </c>
      <c r="R15" s="54">
        <f>SUM(E15,I15,M15,Q15)</f>
        <v>17</v>
      </c>
      <c r="S15" s="55"/>
    </row>
    <row r="16" s="1" customFormat="1" ht="15.5" spans="1:19">
      <c r="A16" s="11" t="s">
        <v>28</v>
      </c>
      <c r="B16" s="12">
        <v>1</v>
      </c>
      <c r="C16" s="13"/>
      <c r="D16" s="12"/>
      <c r="E16" s="14">
        <f t="shared" si="0"/>
        <v>1</v>
      </c>
      <c r="F16" s="12"/>
      <c r="G16" s="12"/>
      <c r="H16" s="12"/>
      <c r="I16" s="14">
        <f t="shared" ref="I16:I17" si="2">SUM(F16:H16)</f>
        <v>0</v>
      </c>
      <c r="J16" s="12"/>
      <c r="K16" s="12"/>
      <c r="L16" s="12"/>
      <c r="M16" s="14">
        <f t="shared" ref="M16:M17" si="3">SUM(J16:L16)</f>
        <v>0</v>
      </c>
      <c r="N16" s="12">
        <f>SUM([1]PPMP!S243,[1]PPMP!S391,[1]PPMP!S404,[1]PPMP!S406,[1]PPMP!S510,[1]PPMP!S619:S621,[1]PPMP!S623,[1]PPMP!S754,[1]PPMP!S785,[1]PPMP!S833:S834,[1]PPMP!S3574,[1]PPMP!S3581:S3583,[1]PPMP!S3588,[1]PPMP!S3598,[1]PPMP!S3602:S3605,[1]PPMP!S4348:S4355,[1]PPMP!S4357,[1]PPMP!S4359,[1]PPMP!S4367,[1]PPMP!S4382,[1]PPMP!S4414,[1]PPMP!S4428,[1]PPMP!S4433:S4435,[1]PPMP!S4450,[1]PPMP!S4456)</f>
        <v>89</v>
      </c>
      <c r="O16" s="12">
        <f>SUM([1]PPMP!T210,[1]PPMP!T273,[1]PPMP!T389:T391,[1]PPMP!T404:T406,[1]PPMP!T410,[1]PPMP!T491,[1]PPMP!T618:T621,[1]PPMP!T754,[1]PPMP!T785,[1]PPMP!T3573,[1]PPMP!T3575:T3577,[1]PPMP!T3580,[1]PPMP!T3584,[1]PPMP!T3587,[1]PPMP!T3589:T3591,[1]PPMP!T3598,[1]PPMP!T4348:T4355,[1]PPMP!T4357,[1]PPMP!T4359,[1]PPMP!T4366,[1]PPMP!T4413:T4415,[1]PPMP!T4428,[1]PPMP!T4433:T4434)</f>
        <v>68</v>
      </c>
      <c r="P16" s="13">
        <f>SUM([1]PPMP!U391,[1]PPMP!U406,[1]PPMP!U434,[1]PPMP!U503,[1]PPMP!U602,[1]PPMP!U728,[1]PPMP!U754,[1]PPMP!U785,[1]PPMP!U821,[1]PPMP!U3598,[1]PPMP!U4348:U4355,[1]PPMP!U4357,[1]PPMP!U4359,[1]PPMP!U4414,[1]PPMP!U4423,[1]PPMP!U4428)</f>
        <v>31</v>
      </c>
      <c r="Q16" s="14">
        <f t="shared" si="1"/>
        <v>188</v>
      </c>
      <c r="R16" s="54">
        <f>SUM(E16,I16,M16,Q16)</f>
        <v>189</v>
      </c>
      <c r="S16" s="55"/>
    </row>
    <row r="17" s="1" customFormat="1" ht="15.5" spans="1:19">
      <c r="A17" s="15" t="s">
        <v>18</v>
      </c>
      <c r="B17" s="16">
        <f>SUM(B14:B16)</f>
        <v>3</v>
      </c>
      <c r="C17" s="16">
        <f>SUM(C14:C16)</f>
        <v>0</v>
      </c>
      <c r="D17" s="16">
        <f>SUM(D14:D16)</f>
        <v>0</v>
      </c>
      <c r="E17" s="17">
        <f t="shared" ref="E16:E17" si="4">SUM(B17:D17)</f>
        <v>3</v>
      </c>
      <c r="F17" s="16">
        <f>SUM(F14:F16)</f>
        <v>0</v>
      </c>
      <c r="G17" s="16">
        <f>SUM(G14:G16)</f>
        <v>0</v>
      </c>
      <c r="H17" s="16">
        <f>SUM(H14:H16)</f>
        <v>0</v>
      </c>
      <c r="I17" s="17">
        <f t="shared" si="2"/>
        <v>0</v>
      </c>
      <c r="J17" s="16">
        <f>SUM(J14:J16)</f>
        <v>0</v>
      </c>
      <c r="K17" s="16">
        <f>SUM(K14:K16)</f>
        <v>0</v>
      </c>
      <c r="L17" s="16">
        <f>SUM(L14:L16)</f>
        <v>0</v>
      </c>
      <c r="M17" s="17">
        <f t="shared" si="3"/>
        <v>0</v>
      </c>
      <c r="N17" s="16">
        <f>SUM(N14:N16)</f>
        <v>89</v>
      </c>
      <c r="O17" s="16">
        <f>SUM(O14:O16)</f>
        <v>76</v>
      </c>
      <c r="P17" s="16">
        <f>SUM(P14:P16)</f>
        <v>39</v>
      </c>
      <c r="Q17" s="17">
        <f t="shared" si="1"/>
        <v>204</v>
      </c>
      <c r="R17" s="56">
        <f>SUM(R14:R16)</f>
        <v>207</v>
      </c>
      <c r="S17" s="52"/>
    </row>
    <row r="20" s="1" customFormat="1" ht="15.5" spans="1:19">
      <c r="A20" s="6" t="s">
        <v>104</v>
      </c>
      <c r="B20" s="6"/>
      <c r="C20" s="6"/>
      <c r="D20" s="6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18"/>
    </row>
    <row r="21" ht="31" spans="1:18">
      <c r="A21" s="7" t="s">
        <v>105</v>
      </c>
      <c r="B21" s="19" t="s">
        <v>86</v>
      </c>
      <c r="C21" s="7" t="s">
        <v>87</v>
      </c>
      <c r="D21" s="20" t="s">
        <v>88</v>
      </c>
      <c r="E21" s="21" t="s">
        <v>89</v>
      </c>
      <c r="F21" s="22" t="s">
        <v>90</v>
      </c>
      <c r="G21" s="19" t="s">
        <v>91</v>
      </c>
      <c r="H21" s="19" t="s">
        <v>92</v>
      </c>
      <c r="I21" s="8" t="s">
        <v>93</v>
      </c>
      <c r="J21" s="7" t="s">
        <v>94</v>
      </c>
      <c r="K21" s="7" t="s">
        <v>95</v>
      </c>
      <c r="L21" s="7" t="s">
        <v>96</v>
      </c>
      <c r="M21" s="8" t="s">
        <v>97</v>
      </c>
      <c r="N21" s="7" t="s">
        <v>98</v>
      </c>
      <c r="O21" s="7" t="s">
        <v>99</v>
      </c>
      <c r="P21" s="7" t="s">
        <v>100</v>
      </c>
      <c r="Q21" s="8" t="s">
        <v>101</v>
      </c>
      <c r="R21" s="51" t="s">
        <v>18</v>
      </c>
    </row>
    <row r="22" ht="15.5" spans="1:18">
      <c r="A22" s="23" t="s">
        <v>66</v>
      </c>
      <c r="B22" s="24">
        <f>SUM(PPMP!H13,PPMP!H15,PPMP!H16,PPMP!H17)</f>
        <v>18087360</v>
      </c>
      <c r="C22" s="25"/>
      <c r="D22" s="26"/>
      <c r="E22" s="27">
        <f>SUM(B22:D22)</f>
        <v>18087360</v>
      </c>
      <c r="F22" s="28"/>
      <c r="G22" s="29"/>
      <c r="H22" s="29"/>
      <c r="I22" s="27">
        <f>SUM(F22:H22)</f>
        <v>0</v>
      </c>
      <c r="J22" s="45"/>
      <c r="K22" s="45"/>
      <c r="L22" s="45"/>
      <c r="M22" s="27">
        <f>SUM(J22:L22)</f>
        <v>0</v>
      </c>
      <c r="N22" s="45"/>
      <c r="O22" s="45"/>
      <c r="P22" s="45"/>
      <c r="Q22" s="27">
        <f>SUM(N22:P22)</f>
        <v>0</v>
      </c>
      <c r="R22" s="57">
        <f>SUM(E22,I22,M22,Q22)</f>
        <v>18087360</v>
      </c>
    </row>
    <row r="23" ht="37.5" customHeight="1" spans="1:18">
      <c r="A23" s="11" t="s">
        <v>68</v>
      </c>
      <c r="B23" s="24">
        <f>SUM(PPMP!H14)</f>
        <v>3637810</v>
      </c>
      <c r="C23" s="30"/>
      <c r="D23" s="31"/>
      <c r="E23" s="27">
        <f t="shared" ref="E23:E25" si="5">SUM(B23:D23)</f>
        <v>3637810</v>
      </c>
      <c r="F23" s="31"/>
      <c r="G23" s="31"/>
      <c r="H23" s="31"/>
      <c r="I23" s="27">
        <f t="shared" ref="I23:I25" si="6">SUM(F23:H23)</f>
        <v>0</v>
      </c>
      <c r="J23" s="30"/>
      <c r="K23" s="30"/>
      <c r="L23" s="30"/>
      <c r="M23" s="27">
        <f>SUM(J23:L23)</f>
        <v>0</v>
      </c>
      <c r="N23" s="30"/>
      <c r="O23" s="30"/>
      <c r="P23" s="30"/>
      <c r="Q23" s="27"/>
      <c r="R23" s="57">
        <f>SUM(E23,I23,M23,Q23)</f>
        <v>3637810</v>
      </c>
    </row>
    <row r="24" ht="15.5" spans="1:18">
      <c r="A24" s="32" t="s">
        <v>28</v>
      </c>
      <c r="B24" s="33">
        <f>SUM(PPMP!H18,PPMP!H19,PPMP!H21)</f>
        <v>1953160</v>
      </c>
      <c r="C24" s="34"/>
      <c r="D24" s="34"/>
      <c r="E24" s="27">
        <f t="shared" si="5"/>
        <v>1953160</v>
      </c>
      <c r="F24" s="34"/>
      <c r="G24" s="35"/>
      <c r="H24" s="34"/>
      <c r="I24" s="27">
        <f t="shared" si="6"/>
        <v>0</v>
      </c>
      <c r="J24" s="34"/>
      <c r="K24" s="35"/>
      <c r="L24" s="35"/>
      <c r="M24" s="27">
        <f t="shared" ref="M24:M25" si="7">SUM(J24:L24)</f>
        <v>0</v>
      </c>
      <c r="N24" s="46"/>
      <c r="O24" s="35"/>
      <c r="P24" s="35"/>
      <c r="Q24" s="27"/>
      <c r="R24" s="57">
        <f>SUM(E24,I24,M24,Q24)</f>
        <v>1953160</v>
      </c>
    </row>
    <row r="25" ht="15.5" spans="1:18">
      <c r="A25" s="36" t="s">
        <v>18</v>
      </c>
      <c r="B25" s="37">
        <f>SUM(B22:B24)</f>
        <v>23678330</v>
      </c>
      <c r="C25" s="37">
        <f>SUM(C22:C24)</f>
        <v>0</v>
      </c>
      <c r="D25" s="37">
        <f>SUM(D22:D24)</f>
        <v>0</v>
      </c>
      <c r="E25" s="38">
        <f t="shared" si="5"/>
        <v>23678330</v>
      </c>
      <c r="F25" s="37">
        <f>SUM(F22:F24)</f>
        <v>0</v>
      </c>
      <c r="G25" s="37">
        <f>SUM(G22:G24)</f>
        <v>0</v>
      </c>
      <c r="H25" s="37">
        <f>SUM(H22:H24)</f>
        <v>0</v>
      </c>
      <c r="I25" s="38">
        <f t="shared" si="6"/>
        <v>0</v>
      </c>
      <c r="J25" s="37">
        <f>SUM(J22:J24)</f>
        <v>0</v>
      </c>
      <c r="K25" s="37">
        <f>SUM(K22:K24)</f>
        <v>0</v>
      </c>
      <c r="L25" s="37">
        <f>SUM(L22:L24)</f>
        <v>0</v>
      </c>
      <c r="M25" s="38">
        <f t="shared" si="7"/>
        <v>0</v>
      </c>
      <c r="N25" s="37">
        <f>SUM(N22:N24)</f>
        <v>0</v>
      </c>
      <c r="O25" s="37">
        <f>SUM(O22:O24)</f>
        <v>0</v>
      </c>
      <c r="P25" s="37">
        <f>SUM(P22:P24)</f>
        <v>0</v>
      </c>
      <c r="Q25" s="38">
        <f t="shared" ref="Q23:Q25" si="8">SUM(N25:P25)</f>
        <v>0</v>
      </c>
      <c r="R25" s="58">
        <f>SUM(Q25,M25,I25,E25)</f>
        <v>23678330</v>
      </c>
    </row>
    <row r="26" spans="18:18">
      <c r="R26" s="59"/>
    </row>
    <row r="29" ht="15.5" spans="4:18">
      <c r="D29" s="39" t="s">
        <v>106</v>
      </c>
      <c r="E29" s="39"/>
      <c r="F29" s="40"/>
      <c r="G29" s="41"/>
      <c r="H29" s="40"/>
      <c r="I29" s="47"/>
      <c r="J29" s="47"/>
      <c r="K29" s="47"/>
      <c r="L29" s="48"/>
      <c r="M29" s="39" t="s">
        <v>107</v>
      </c>
      <c r="N29" s="39"/>
      <c r="R29" s="60"/>
    </row>
    <row r="30" ht="15.5" spans="4:19"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S30" s="61"/>
    </row>
    <row r="31" ht="15.5" spans="4:18"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R31" s="60"/>
    </row>
    <row r="32" ht="15.5" spans="4:19"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R32" s="60"/>
      <c r="S32" s="61"/>
    </row>
    <row r="33" ht="15.5" spans="4:18">
      <c r="D33" s="42" t="s">
        <v>78</v>
      </c>
      <c r="E33" s="43"/>
      <c r="F33" s="41"/>
      <c r="G33" s="41"/>
      <c r="H33" s="40"/>
      <c r="I33" s="47"/>
      <c r="J33" s="47"/>
      <c r="K33" s="47"/>
      <c r="L33" s="48"/>
      <c r="M33" s="49" t="s">
        <v>108</v>
      </c>
      <c r="N33" s="47"/>
      <c r="R33" s="60"/>
    </row>
    <row r="34" ht="15.5" spans="4:18">
      <c r="D34" s="44" t="s">
        <v>109</v>
      </c>
      <c r="E34" s="43"/>
      <c r="F34" s="41"/>
      <c r="G34" s="41"/>
      <c r="H34" s="40"/>
      <c r="I34" s="47"/>
      <c r="J34" s="47"/>
      <c r="K34" s="47"/>
      <c r="L34" s="48"/>
      <c r="M34" s="50" t="s">
        <v>110</v>
      </c>
      <c r="N34" s="47"/>
      <c r="R34" s="60"/>
    </row>
    <row r="35" ht="15.5" spans="4:18">
      <c r="D35" s="44" t="s">
        <v>111</v>
      </c>
      <c r="E35" s="43"/>
      <c r="F35" s="41"/>
      <c r="G35" s="41"/>
      <c r="H35" s="40"/>
      <c r="I35" s="47"/>
      <c r="J35" s="47"/>
      <c r="K35" s="47"/>
      <c r="L35" s="48"/>
      <c r="M35" s="50" t="s">
        <v>41</v>
      </c>
      <c r="N35" s="47"/>
      <c r="R35" s="60"/>
    </row>
    <row r="36" spans="18:18">
      <c r="R36" s="60"/>
    </row>
    <row r="37" spans="18:18">
      <c r="R37" s="60"/>
    </row>
    <row r="38" spans="18:18">
      <c r="R38" s="60"/>
    </row>
    <row r="39" spans="18:18">
      <c r="R39" s="60"/>
    </row>
    <row r="40" spans="18:18">
      <c r="R40" s="60"/>
    </row>
    <row r="41" spans="18:18">
      <c r="R41" s="60"/>
    </row>
  </sheetData>
  <mergeCells count="9">
    <mergeCell ref="A1:R1"/>
    <mergeCell ref="A2:R2"/>
    <mergeCell ref="A3:R3"/>
    <mergeCell ref="A8:R8"/>
    <mergeCell ref="A11:R11"/>
    <mergeCell ref="A13:R13"/>
    <mergeCell ref="A20:R20"/>
    <mergeCell ref="D29:E29"/>
    <mergeCell ref="M29:N29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APP </vt:lpstr>
      <vt:lpstr>PPMP</vt:lpstr>
      <vt:lpstr>SPI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054</dc:creator>
  <cp:lastModifiedBy>genesis c henandez</cp:lastModifiedBy>
  <dcterms:created xsi:type="dcterms:W3CDTF">2021-01-12T03:51:00Z</dcterms:created>
  <cp:lastPrinted>2024-01-15T07:54:00Z</cp:lastPrinted>
  <dcterms:modified xsi:type="dcterms:W3CDTF">2024-01-29T07:07:47Z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C1A664766C18489B956F3233FB3E3A90_12</vt:lpwstr>
  </property>
  <property fmtid="{D5CDD505-2E9C-101B-9397-08002B2CF9AE}" pid="3" name="KSOProductBuildVer">
    <vt:lpwstr>1033-12.2.0.13431</vt:lpwstr>
  </property>
</Properties>
</file>