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udget File\Backup Cpl Orencia\PBB\Budget 2023\APP PPMP FY 2024\"/>
    </mc:Choice>
  </mc:AlternateContent>
  <xr:revisionPtr revIDLastSave="0" documentId="8_{82B954A4-BF9A-467F-831E-FDD121EE8345}" xr6:coauthVersionLast="47" xr6:coauthVersionMax="47" xr10:uidLastSave="{00000000-0000-0000-0000-000000000000}"/>
  <bookViews>
    <workbookView xWindow="-120" yWindow="-120" windowWidth="29040" windowHeight="15720" tabRatio="384" activeTab="1" xr2:uid="{00000000-000D-0000-FFFF-FFFF00000000}"/>
  </bookViews>
  <sheets>
    <sheet name="APP " sheetId="8" r:id="rId1"/>
    <sheet name="PPMP Mobcen" sheetId="27" r:id="rId2"/>
  </sheets>
  <definedNames>
    <definedName name="_xlnm.Print_Area" localSheetId="0">'APP '!$A$1:$N$32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4" i="27" l="1"/>
  <c r="H333" i="27"/>
  <c r="H332" i="27"/>
  <c r="H331" i="27"/>
  <c r="H330" i="27"/>
  <c r="H328" i="27"/>
  <c r="H327" i="27"/>
  <c r="H325" i="27"/>
  <c r="H324" i="27"/>
  <c r="E323" i="27"/>
  <c r="H323" i="27" s="1"/>
  <c r="H321" i="27"/>
  <c r="H320" i="27"/>
  <c r="H319" i="27"/>
  <c r="H318" i="27"/>
  <c r="H317" i="27"/>
  <c r="H316" i="27"/>
  <c r="H315" i="27"/>
  <c r="H313" i="27"/>
  <c r="H312" i="27"/>
  <c r="H311" i="27"/>
  <c r="H310" i="27"/>
  <c r="H307" i="27"/>
  <c r="H306" i="27"/>
  <c r="H305" i="27"/>
  <c r="H303" i="27"/>
  <c r="H301" i="27"/>
  <c r="H299" i="27"/>
  <c r="H297" i="27"/>
  <c r="H296" i="27"/>
  <c r="H295" i="27"/>
  <c r="E292" i="27"/>
  <c r="H292" i="27" s="1"/>
  <c r="H287" i="27"/>
  <c r="E286" i="27"/>
  <c r="H286" i="27" s="1"/>
  <c r="H284" i="27"/>
  <c r="H283" i="27"/>
  <c r="H281" i="27"/>
  <c r="H280" i="27"/>
  <c r="H278" i="27"/>
  <c r="H277" i="27"/>
  <c r="H275" i="27"/>
  <c r="H273" i="27"/>
  <c r="E273" i="27"/>
  <c r="H270" i="27"/>
  <c r="E268" i="27"/>
  <c r="H268" i="27" s="1"/>
  <c r="H265" i="27"/>
  <c r="H264" i="27"/>
  <c r="H260" i="27"/>
  <c r="H259" i="27"/>
  <c r="H258" i="27"/>
  <c r="H257" i="27"/>
  <c r="H256" i="27"/>
  <c r="H255" i="27"/>
  <c r="H253" i="27"/>
  <c r="H252" i="27"/>
  <c r="H251" i="27"/>
  <c r="H250" i="27"/>
  <c r="H249" i="27"/>
  <c r="H248" i="27"/>
  <c r="H247" i="27"/>
  <c r="H246" i="27"/>
  <c r="H244" i="27"/>
  <c r="H243" i="27"/>
  <c r="H242" i="27"/>
  <c r="H241" i="27"/>
  <c r="H240" i="27"/>
  <c r="H239" i="27"/>
  <c r="H238" i="27"/>
  <c r="H237" i="27"/>
  <c r="H236" i="27"/>
  <c r="H235" i="27"/>
  <c r="H234" i="27"/>
  <c r="H233" i="27"/>
  <c r="H232" i="27"/>
  <c r="H231" i="27"/>
  <c r="H230" i="27"/>
  <c r="H229" i="27"/>
  <c r="H228" i="27"/>
  <c r="H227" i="27"/>
  <c r="H226" i="27"/>
  <c r="H225" i="27"/>
  <c r="H224" i="27"/>
  <c r="H222" i="27"/>
  <c r="H221" i="27"/>
  <c r="H220" i="27"/>
  <c r="H219" i="27"/>
  <c r="H218" i="27"/>
  <c r="H216" i="27"/>
  <c r="H215" i="27"/>
  <c r="H214" i="27"/>
  <c r="H213" i="27"/>
  <c r="H212" i="27"/>
  <c r="H201" i="27"/>
  <c r="H200" i="27"/>
  <c r="H199" i="27"/>
  <c r="H198" i="27"/>
  <c r="H197" i="27"/>
  <c r="H196" i="27"/>
  <c r="H195" i="27"/>
  <c r="H194" i="27"/>
  <c r="H193" i="27"/>
  <c r="H192" i="27"/>
  <c r="H191" i="27"/>
  <c r="H190" i="27"/>
  <c r="H189" i="27"/>
  <c r="H187" i="27"/>
  <c r="H186" i="27"/>
  <c r="H185" i="27"/>
  <c r="H184" i="27"/>
  <c r="H183" i="27"/>
  <c r="H182" i="27"/>
  <c r="H179" i="27"/>
  <c r="H178" i="27"/>
  <c r="H177" i="27"/>
  <c r="H176" i="27"/>
  <c r="H20" i="27"/>
  <c r="H21" i="27"/>
  <c r="H22" i="27"/>
  <c r="H23" i="27"/>
  <c r="H24" i="27"/>
  <c r="H26" i="27"/>
  <c r="H27" i="27"/>
  <c r="H28" i="27"/>
  <c r="H29" i="27"/>
  <c r="H30" i="27"/>
  <c r="H31" i="27"/>
  <c r="H32" i="27"/>
  <c r="H33" i="27"/>
  <c r="H34" i="27"/>
  <c r="H35" i="27"/>
  <c r="H36" i="27"/>
  <c r="H37" i="27"/>
  <c r="H19" i="27"/>
  <c r="H38" i="27"/>
  <c r="H16" i="27"/>
  <c r="H14" i="27"/>
  <c r="H15" i="27"/>
  <c r="H13" i="27"/>
  <c r="H261" i="27" l="1"/>
  <c r="H188" i="27"/>
  <c r="H335" i="27"/>
  <c r="H181" i="27"/>
  <c r="H25" i="27"/>
  <c r="H18" i="27"/>
  <c r="E129" i="27"/>
  <c r="H129" i="27" s="1"/>
  <c r="H144" i="27"/>
  <c r="E105" i="27"/>
  <c r="E123" i="27"/>
  <c r="H123" i="27" s="1"/>
  <c r="H124" i="27"/>
  <c r="G209" i="27" l="1"/>
  <c r="H209" i="27" s="1"/>
  <c r="H180" i="27"/>
  <c r="H202" i="27" s="1"/>
  <c r="H208" i="27" s="1"/>
  <c r="G208" i="27" s="1"/>
  <c r="H136" i="27"/>
  <c r="H59" i="27"/>
  <c r="H58" i="27"/>
  <c r="H57" i="27"/>
  <c r="H56" i="27"/>
  <c r="H55" i="27"/>
  <c r="E110" i="27"/>
  <c r="H110" i="27" s="1"/>
  <c r="H107" i="27"/>
  <c r="H105" i="27"/>
  <c r="H121" i="27"/>
  <c r="H120" i="27"/>
  <c r="H171" i="27"/>
  <c r="H142" i="27"/>
  <c r="H165" i="27"/>
  <c r="E160" i="27"/>
  <c r="H160" i="27" s="1"/>
  <c r="H157" i="27"/>
  <c r="H138" i="27"/>
  <c r="H115" i="27"/>
  <c r="H114" i="27"/>
  <c r="H102" i="27"/>
  <c r="H170" i="27"/>
  <c r="H169" i="27"/>
  <c r="H168" i="27"/>
  <c r="H167" i="27"/>
  <c r="H164" i="27"/>
  <c r="H162" i="27"/>
  <c r="H161" i="27"/>
  <c r="H158" i="27"/>
  <c r="H156" i="27"/>
  <c r="H155" i="27"/>
  <c r="H154" i="27"/>
  <c r="H153" i="27"/>
  <c r="H152" i="27"/>
  <c r="H150" i="27"/>
  <c r="H149" i="27"/>
  <c r="H148" i="27"/>
  <c r="H147" i="27"/>
  <c r="H143" i="27"/>
  <c r="H140" i="27"/>
  <c r="H134" i="27"/>
  <c r="H133" i="27"/>
  <c r="H132" i="27"/>
  <c r="H118" i="27"/>
  <c r="H117" i="27"/>
  <c r="H112" i="27"/>
  <c r="H101" i="27"/>
  <c r="H97" i="27"/>
  <c r="H96" i="27"/>
  <c r="H95" i="27"/>
  <c r="H94" i="27"/>
  <c r="H93" i="27"/>
  <c r="H92" i="27"/>
  <c r="H90" i="27"/>
  <c r="H89" i="27"/>
  <c r="H88" i="27"/>
  <c r="H87" i="27"/>
  <c r="H86" i="27"/>
  <c r="H85" i="27"/>
  <c r="H84" i="27"/>
  <c r="H83" i="27"/>
  <c r="H81" i="27"/>
  <c r="H80" i="27"/>
  <c r="H79" i="27"/>
  <c r="H78" i="27"/>
  <c r="H77" i="27"/>
  <c r="H76" i="27"/>
  <c r="H75" i="27"/>
  <c r="H74" i="27"/>
  <c r="H73" i="27"/>
  <c r="H72" i="27"/>
  <c r="H71" i="27"/>
  <c r="H70" i="27"/>
  <c r="H69" i="27"/>
  <c r="H68" i="27"/>
  <c r="H67" i="27"/>
  <c r="H66" i="27"/>
  <c r="H65" i="27"/>
  <c r="H64" i="27"/>
  <c r="H63" i="27"/>
  <c r="H62" i="27"/>
  <c r="H61" i="27"/>
  <c r="H53" i="27"/>
  <c r="H52" i="27"/>
  <c r="H51" i="27"/>
  <c r="H50" i="27"/>
  <c r="H49" i="27"/>
  <c r="H336" i="27" l="1"/>
  <c r="H172" i="27"/>
  <c r="H98" i="27"/>
  <c r="G46" i="27" l="1"/>
  <c r="H46" i="27" l="1"/>
  <c r="H17" i="27"/>
  <c r="M13" i="8" l="1"/>
  <c r="K13" i="8" s="1"/>
  <c r="H39" i="27"/>
  <c r="H45" i="27" s="1"/>
  <c r="M12" i="8" s="1"/>
  <c r="H173" i="27" l="1"/>
  <c r="G45" i="27"/>
  <c r="M14" i="8"/>
  <c r="K12" i="8" l="1"/>
  <c r="K14" i="8" s="1"/>
</calcChain>
</file>

<file path=xl/sharedStrings.xml><?xml version="1.0" encoding="utf-8"?>
<sst xmlns="http://schemas.openxmlformats.org/spreadsheetml/2006/main" count="639" uniqueCount="212">
  <si>
    <t>H E A D Q U A R T E R S</t>
  </si>
  <si>
    <t>Line Item Nr</t>
  </si>
  <si>
    <t>CODE (PAP)</t>
  </si>
  <si>
    <t>Procurement Program/Project</t>
  </si>
  <si>
    <t>End user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</si>
  <si>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</si>
  <si>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</si>
  <si>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</si>
  <si>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</si>
  <si>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</si>
  <si>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</si>
  <si>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</si>
  <si>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</si>
  <si>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</si>
  <si>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</si>
  <si>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</si>
  <si>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CO</t>
  </si>
  <si>
    <t>(Brief Description of Program/Project)</t>
  </si>
  <si>
    <t>Qty/Size</t>
  </si>
  <si>
    <t>Unit Price</t>
  </si>
  <si>
    <t>Procurement Schedule</t>
  </si>
  <si>
    <t>Qty</t>
  </si>
  <si>
    <t>Unit</t>
  </si>
  <si>
    <t>J</t>
  </si>
  <si>
    <t>F</t>
  </si>
  <si>
    <t>M</t>
  </si>
  <si>
    <t>A</t>
  </si>
  <si>
    <t>S</t>
  </si>
  <si>
    <t>O</t>
  </si>
  <si>
    <t>N</t>
  </si>
  <si>
    <t>D</t>
  </si>
  <si>
    <t>Negotiated 53.9</t>
  </si>
  <si>
    <t>lot</t>
  </si>
  <si>
    <t>pcs</t>
  </si>
  <si>
    <t>Folder</t>
  </si>
  <si>
    <t>Brown Envelop</t>
  </si>
  <si>
    <t>set</t>
  </si>
  <si>
    <t>5-06-04-040-01</t>
  </si>
  <si>
    <t>Public Bidding</t>
  </si>
  <si>
    <t>Prepared by:</t>
  </si>
  <si>
    <t>Admin and Supervision</t>
  </si>
  <si>
    <t>PROJECT MANAGEMENT</t>
  </si>
  <si>
    <t>Bond Paper A3</t>
  </si>
  <si>
    <t>rm</t>
  </si>
  <si>
    <t>Ink for printer</t>
  </si>
  <si>
    <t>Paper Fastener</t>
  </si>
  <si>
    <t>box</t>
  </si>
  <si>
    <t>Documentation &amp; Pictorials</t>
  </si>
  <si>
    <t>Bond Paper A4</t>
  </si>
  <si>
    <t>Sign pen</t>
  </si>
  <si>
    <t>Sliding folder A/4 12pcs/pck</t>
  </si>
  <si>
    <t>Sticky note pad ( Post It) 3M 3X3 5pad/set</t>
  </si>
  <si>
    <t>Photo Paper</t>
  </si>
  <si>
    <t>Journal Logbook</t>
  </si>
  <si>
    <t>Communication</t>
  </si>
  <si>
    <t>Project Monitoring (Management Tools)</t>
  </si>
  <si>
    <t>Highlighter Pen (Assorted Colors)</t>
  </si>
  <si>
    <t>sets</t>
  </si>
  <si>
    <t>Turnover Documents</t>
  </si>
  <si>
    <t>subtotal</t>
  </si>
  <si>
    <t>PROJECT INSPECTIONS</t>
  </si>
  <si>
    <t>CONFERENCES &amp; MEETINGS</t>
  </si>
  <si>
    <t>Pre-Construction Conference (1 time)</t>
  </si>
  <si>
    <t>Turnover Ceremony (1 time)</t>
  </si>
  <si>
    <t xml:space="preserve">Personal Protective Equipment (PPE) </t>
  </si>
  <si>
    <t>Hard Hat</t>
  </si>
  <si>
    <t>Reflectorized Vests</t>
  </si>
  <si>
    <t>Temporary Facility</t>
  </si>
  <si>
    <t>ea</t>
  </si>
  <si>
    <t>Container drum  200L</t>
  </si>
  <si>
    <t>Spot Light</t>
  </si>
  <si>
    <t>Health Protocol Requirements</t>
  </si>
  <si>
    <t>gal</t>
  </si>
  <si>
    <t>Signages</t>
  </si>
  <si>
    <t>Tarpaulin in good lumber frame (4ft x 8ft)</t>
  </si>
  <si>
    <t>Project Supervision Tools/Equipment</t>
  </si>
  <si>
    <t>Meter Tape (5m)</t>
  </si>
  <si>
    <t>Chalk</t>
  </si>
  <si>
    <t xml:space="preserve">Bar Level </t>
  </si>
  <si>
    <t>pc</t>
  </si>
  <si>
    <t>OVERHEAD EXPENSES</t>
  </si>
  <si>
    <t>/</t>
  </si>
  <si>
    <t>PHILIPPINE ARMY</t>
  </si>
  <si>
    <t>HEADQUARTERS</t>
  </si>
  <si>
    <t>Fort Andres Bonifacio, Metro Manila</t>
  </si>
  <si>
    <t>Total Project Cost</t>
  </si>
  <si>
    <t>Electrical wirings</t>
  </si>
  <si>
    <t>Meter Tape (50m) fiber</t>
  </si>
  <si>
    <t>Buildings</t>
  </si>
  <si>
    <t>Total Material Cost</t>
  </si>
  <si>
    <t>Amenities</t>
  </si>
  <si>
    <t>Mobil/ Demobil</t>
  </si>
  <si>
    <t>W-board marker (assrted color)</t>
  </si>
  <si>
    <t>Flash Disc, 32 GB</t>
  </si>
  <si>
    <t>pcks</t>
  </si>
  <si>
    <t>W-board with stand</t>
  </si>
  <si>
    <t>rms</t>
  </si>
  <si>
    <t>Filing Box (155L)</t>
  </si>
  <si>
    <t>Plastic Envelop file A3</t>
  </si>
  <si>
    <t>Plan Tube-Box</t>
  </si>
  <si>
    <t>Plastic Ring Binder</t>
  </si>
  <si>
    <t>lnm</t>
  </si>
  <si>
    <t>Clearbook Long</t>
  </si>
  <si>
    <t>Binder Clip</t>
  </si>
  <si>
    <t>Permanent Marker pen (asstd colors)</t>
  </si>
  <si>
    <t>Notebook (recording)</t>
  </si>
  <si>
    <t>Ball Point Pen</t>
  </si>
  <si>
    <t>Paper Board, 4mmx 4x8</t>
  </si>
  <si>
    <t>Semi Gloss Paper, photo</t>
  </si>
  <si>
    <t>Staple wire No 35</t>
  </si>
  <si>
    <t>Staple no 35</t>
  </si>
  <si>
    <t>correction tape</t>
  </si>
  <si>
    <t>LED Emergency Light</t>
  </si>
  <si>
    <t>Ground Breaking and Inauguration</t>
  </si>
  <si>
    <t>Laminated sack</t>
  </si>
  <si>
    <t>Sanitation line, pipings</t>
  </si>
  <si>
    <t>Approved Budget for Contract</t>
  </si>
  <si>
    <t xml:space="preserve">GAA CY 2023 </t>
  </si>
  <si>
    <t>E-VAT (12% of Labor Cost)</t>
  </si>
  <si>
    <t>Earthworks</t>
  </si>
  <si>
    <t>Miscellaneous (1% of TDC)</t>
  </si>
  <si>
    <t>Contractor's Profir (8% of TDC)</t>
  </si>
  <si>
    <t xml:space="preserve">Total Direct Cost </t>
  </si>
  <si>
    <t>Eye Protector</t>
  </si>
  <si>
    <t>Construction Gloves</t>
  </si>
  <si>
    <t>Printer A4</t>
  </si>
  <si>
    <t xml:space="preserve">          Bond Paper A4</t>
  </si>
  <si>
    <t xml:space="preserve">          Tarpaulin in good lumber frame (4ft x 8ft)</t>
  </si>
  <si>
    <t>Labor Cost (35% of TMC)</t>
  </si>
  <si>
    <t xml:space="preserve">          Snacks (20pax)</t>
  </si>
  <si>
    <t>Building</t>
  </si>
  <si>
    <t>lots</t>
  </si>
  <si>
    <t xml:space="preserve">          Snacks (10pax for 12mos)</t>
  </si>
  <si>
    <t>Overhead (7% of TDC)</t>
  </si>
  <si>
    <t>To be implemented in CY 2023</t>
  </si>
  <si>
    <t>AC of S for RRA, G9</t>
  </si>
  <si>
    <t>ARESCOM</t>
  </si>
  <si>
    <t>Supplemental Procurement Plan (SPP) CY 2023</t>
  </si>
  <si>
    <t>Architectural and Engineering expenses (Max 2% TDC)</t>
  </si>
  <si>
    <t>Cellular load duirng design phase (for PMT members) -P500/mo. For 4mos. Proj duration.</t>
  </si>
  <si>
    <t>Cellular load during construction (for CO, S3, S4, Project Officer, First sgt, Foreman) -P500/mo. For 12mos. Proj duration.</t>
  </si>
  <si>
    <t>Monthly monitoring on design phase (4mos.)</t>
  </si>
  <si>
    <t xml:space="preserve">          PAMU PMT (15pax)</t>
  </si>
  <si>
    <t xml:space="preserve">          Snacks (15pax for 10mos)</t>
  </si>
  <si>
    <t>TIAC Inspection construction (2 times)</t>
  </si>
  <si>
    <t>TIAC Inspection design phase (2 times)</t>
  </si>
  <si>
    <t xml:space="preserve">          Snacks (15pax for 2-time conduct of TIAC)</t>
  </si>
  <si>
    <t xml:space="preserve">          Snacks (100pax)</t>
  </si>
  <si>
    <t>Face Mask (50pers for 10mos.)</t>
  </si>
  <si>
    <t>Face Shield (50pers- 1pc/mo. for 10mos.)</t>
  </si>
  <si>
    <t>Alcohol (2gal/mo.)</t>
  </si>
  <si>
    <t xml:space="preserve">          Snacks (20pax/ month)</t>
  </si>
  <si>
    <t xml:space="preserve">          Brigade Project Mngmt Tm (12pax) </t>
  </si>
  <si>
    <t xml:space="preserve">          Snacks (12pax for 12mos)</t>
  </si>
  <si>
    <r>
      <t xml:space="preserve">          </t>
    </r>
    <r>
      <rPr>
        <b/>
        <i/>
        <sz val="12"/>
        <color theme="1"/>
        <rFont val="Arial Narrow"/>
        <family val="2"/>
      </rPr>
      <t>Battalion PMT (10pax)</t>
    </r>
  </si>
  <si>
    <t>Pre-Design  Conference (2 time)</t>
  </si>
  <si>
    <t>Construction of Mobilization Center</t>
  </si>
  <si>
    <t>Plans Reproduction (design phase)</t>
  </si>
  <si>
    <t>Plans Reproduction (construction phase)</t>
  </si>
  <si>
    <t>Site inspection design phase (4 times)</t>
  </si>
  <si>
    <t>Concept Design  deliberation (4 time)</t>
  </si>
  <si>
    <t>QUALITY CONTROL</t>
  </si>
  <si>
    <t>Material Testing</t>
  </si>
  <si>
    <t xml:space="preserve">          Snacks (twice-20pax for 4mos)</t>
  </si>
  <si>
    <t xml:space="preserve">          HHQ Project Mngmt Tm (4pax) </t>
  </si>
  <si>
    <t>Water distribution piping</t>
  </si>
  <si>
    <t xml:space="preserve">          Turn over paraphernalias</t>
  </si>
  <si>
    <t>Monthly Project construction monitoring (12mos.)</t>
  </si>
  <si>
    <t>Concrete Pouring inspection</t>
  </si>
  <si>
    <t xml:space="preserve">          Covered by the contract</t>
  </si>
  <si>
    <t xml:space="preserve">          Snacks (8pax/ month)</t>
  </si>
  <si>
    <t>safety construction cone , 4ft</t>
  </si>
  <si>
    <t>monthly site inspection construction phase</t>
  </si>
  <si>
    <t xml:space="preserve">          Snacks (150pax)</t>
  </si>
  <si>
    <t xml:space="preserve">          Snacks (20pax for 2-time conduct of TIAC)</t>
  </si>
  <si>
    <t>Construction of Mobilization Center at Binmaley, Pangasinan</t>
  </si>
  <si>
    <t xml:space="preserve">Estimated Budget                  </t>
  </si>
  <si>
    <t>construction safety signages</t>
  </si>
  <si>
    <t>General Requirments</t>
  </si>
  <si>
    <t>A. Air conditioning units, Fan and Fire Protection</t>
  </si>
  <si>
    <t>B. Furniture</t>
  </si>
  <si>
    <t>units</t>
  </si>
  <si>
    <t>unit</t>
  </si>
  <si>
    <t xml:space="preserve">         Industrial Fan, HVLS permanent mmagnet syncronous motor type, complete insallation w/accs</t>
  </si>
  <si>
    <t xml:space="preserve">        1.5HP ACU, Split type wall mounted, inverter, Remote Complete insllation w/accs (audio Vido Room, CCTV Room</t>
  </si>
  <si>
    <t xml:space="preserve">        2.0HP ACU, Split type wall mounted, inverter, Remote Complete insllation w/accs (1-CO rm, 2-CO staff office, 4-staff office, 4-rest room)</t>
  </si>
  <si>
    <t xml:space="preserve">        2.5HP ACU, Split type wall mounted, inverter, Remote Complete insllation w/accs (conference room)</t>
  </si>
  <si>
    <t xml:space="preserve">       Fire Extinguisher ABC dry Chemical, 10 lbs</t>
  </si>
  <si>
    <t xml:space="preserve">       Telephone corder handset</t>
  </si>
  <si>
    <t xml:space="preserve">    Modular table (L shape)</t>
  </si>
  <si>
    <t xml:space="preserve">    clearical table</t>
  </si>
  <si>
    <t xml:space="preserve">    clearical chair</t>
  </si>
  <si>
    <t xml:space="preserve">    visitors chairs</t>
  </si>
  <si>
    <t xml:space="preserve">    audio room table</t>
  </si>
  <si>
    <t xml:space="preserve">    audio room chair</t>
  </si>
  <si>
    <t xml:space="preserve">    ergodynamic chair</t>
  </si>
  <si>
    <t xml:space="preserve">    CO visitors chairs</t>
  </si>
  <si>
    <t xml:space="preserve">    9 door steel locker w/key (0.9x0.4x1.85m)</t>
  </si>
  <si>
    <t xml:space="preserve">    conference table w/chairs (12-seaters)</t>
  </si>
  <si>
    <t xml:space="preserve">    round tables (7-seaters)</t>
  </si>
  <si>
    <t xml:space="preserve">    monobloc chair</t>
  </si>
  <si>
    <t>OFFICE OF THE ASSISTANT CHIEF OF STAFF FOR RRA, G9</t>
  </si>
  <si>
    <t>Approved by:</t>
  </si>
  <si>
    <t>OFFICE OF THE ASSISTANT CHIEF OF STAFF FOR RRA, G9, PA</t>
  </si>
  <si>
    <t>Construction of Mobilization Center at Camp Marcos, Brgy Visaya, Vintar, Ilocos Norte</t>
  </si>
  <si>
    <t>Project Procurement Manangement Plan (PPMP) FY 2024</t>
  </si>
  <si>
    <t>5-06-04-040-99</t>
  </si>
  <si>
    <t>ARNEL B BAUTISTA</t>
  </si>
  <si>
    <t>COL  GSC  (INF)  PA</t>
  </si>
  <si>
    <t>OMAR H HASSAN</t>
  </si>
  <si>
    <t>LTC     (ART)      PA</t>
  </si>
  <si>
    <t>C, PBB, G9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</si>
</sst>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color rgb="FF000000"/>
      <name val="Calibri"/>
      <family val="2"/>
    </font>
    <font>
      <sz val="10"/>
      <color rgb="FF000000"/>
      <name val="Arial1"/>
    </font>
    <font>
      <shadow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  <font>
      <sz val="12"/>
      <name val="Arial"/>
      <family val="2"/>
    </font>
    <font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8"/>
      <name val="Calibri"/>
      <family val="2"/>
      <scheme val="minor"/>
    </font>
    <font>
      <b/>
      <sz val="12"/>
      <color rgb="FFFF0000"/>
      <name val="Arial"/>
      <family val="2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165" fontId="22" fillId="0" borderId="0" applyFont="0" applyBorder="0" applyProtection="0"/>
    <xf numFmtId="164" fontId="18" fillId="0" borderId="0" applyFont="0" applyFill="0" applyBorder="0" applyAlignment="0" applyProtection="0"/>
    <xf numFmtId="165" fontId="22" fillId="0" borderId="0" applyFont="0" applyBorder="0" applyProtection="0"/>
    <xf numFmtId="165" fontId="22" fillId="0" borderId="0" applyFont="0" applyBorder="0" applyProtection="0"/>
    <xf numFmtId="0" fontId="23" fillId="0" borderId="0" applyNumberFormat="0" applyBorder="0" applyProtection="0"/>
    <xf numFmtId="165" fontId="22" fillId="0" borderId="0" applyFont="0" applyBorder="0" applyProtection="0"/>
    <xf numFmtId="0" fontId="18" fillId="0" borderId="0"/>
  </cellStyleXfs>
  <cellXfs count="134">
    <xf numFmtId="0" fontId="0" fillId="0" borderId="0" xfId="0"/>
    <xf numFmtId="0" fontId="19" fillId="33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vertical="center"/>
    </xf>
    <xf numFmtId="0" fontId="19" fillId="33" borderId="0" xfId="0" applyFont="1" applyFill="1" applyAlignment="1">
      <alignment vertical="center"/>
    </xf>
    <xf numFmtId="17" fontId="19" fillId="33" borderId="10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left" vertical="center"/>
    </xf>
    <xf numFmtId="0" fontId="19" fillId="33" borderId="0" xfId="0" applyFont="1" applyFill="1" applyAlignment="1">
      <alignment vertical="center" wrapText="1"/>
    </xf>
    <xf numFmtId="0" fontId="19" fillId="33" borderId="11" xfId="0" applyFont="1" applyFill="1" applyBorder="1" applyAlignment="1">
      <alignment vertical="center"/>
    </xf>
    <xf numFmtId="0" fontId="19" fillId="33" borderId="11" xfId="0" applyFont="1" applyFill="1" applyBorder="1" applyAlignment="1">
      <alignment vertical="center" wrapText="1"/>
    </xf>
    <xf numFmtId="43" fontId="19" fillId="33" borderId="0" xfId="42" applyFont="1" applyFill="1" applyAlignment="1">
      <alignment vertical="center"/>
    </xf>
    <xf numFmtId="3" fontId="19" fillId="33" borderId="0" xfId="0" applyNumberFormat="1" applyFont="1" applyFill="1" applyAlignment="1">
      <alignment horizontal="center" vertical="center"/>
    </xf>
    <xf numFmtId="164" fontId="25" fillId="0" borderId="10" xfId="43" applyFont="1" applyBorder="1" applyAlignment="1">
      <alignment horizontal="center" vertical="center" wrapText="1"/>
    </xf>
    <xf numFmtId="16" fontId="19" fillId="33" borderId="0" xfId="0" quotePrefix="1" applyNumberFormat="1" applyFont="1" applyFill="1" applyAlignment="1">
      <alignment horizontal="center" vertical="center" wrapText="1"/>
    </xf>
    <xf numFmtId="17" fontId="19" fillId="33" borderId="0" xfId="0" applyNumberFormat="1" applyFont="1" applyFill="1" applyAlignment="1">
      <alignment horizontal="center" vertical="center" wrapText="1"/>
    </xf>
    <xf numFmtId="43" fontId="20" fillId="33" borderId="0" xfId="0" applyNumberFormat="1" applyFont="1" applyFill="1" applyAlignment="1">
      <alignment vertical="center"/>
    </xf>
    <xf numFmtId="43" fontId="20" fillId="33" borderId="0" xfId="42" applyFont="1" applyFill="1" applyBorder="1" applyAlignment="1">
      <alignment vertical="center" wrapText="1"/>
    </xf>
    <xf numFmtId="164" fontId="25" fillId="0" borderId="10" xfId="43" applyFont="1" applyBorder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164" fontId="26" fillId="0" borderId="10" xfId="43" applyFont="1" applyBorder="1" applyAlignment="1">
      <alignment vertical="center"/>
    </xf>
    <xf numFmtId="164" fontId="25" fillId="0" borderId="10" xfId="43" applyFont="1" applyBorder="1" applyAlignment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left"/>
    </xf>
    <xf numFmtId="0" fontId="32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/>
    </xf>
    <xf numFmtId="0" fontId="32" fillId="0" borderId="10" xfId="0" applyFont="1" applyBorder="1" applyAlignment="1">
      <alignment horizontal="left"/>
    </xf>
    <xf numFmtId="0" fontId="32" fillId="0" borderId="10" xfId="0" applyFont="1" applyBorder="1"/>
    <xf numFmtId="164" fontId="32" fillId="0" borderId="10" xfId="43" applyFont="1" applyFill="1" applyBorder="1" applyAlignment="1">
      <alignment vertical="center"/>
    </xf>
    <xf numFmtId="164" fontId="32" fillId="0" borderId="10" xfId="43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64" fontId="30" fillId="0" borderId="10" xfId="43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164" fontId="31" fillId="0" borderId="10" xfId="43" applyFont="1" applyFill="1" applyBorder="1" applyAlignment="1">
      <alignment horizontal="left" vertical="center" indent="2"/>
    </xf>
    <xf numFmtId="3" fontId="19" fillId="0" borderId="14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 wrapText="1"/>
    </xf>
    <xf numFmtId="16" fontId="19" fillId="0" borderId="10" xfId="0" quotePrefix="1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43" fontId="24" fillId="0" borderId="10" xfId="42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43" fontId="19" fillId="0" borderId="10" xfId="42" applyFont="1" applyFill="1" applyBorder="1" applyAlignment="1">
      <alignment vertical="center"/>
    </xf>
    <xf numFmtId="0" fontId="24" fillId="0" borderId="13" xfId="0" quotePrefix="1" applyFont="1" applyBorder="1" applyAlignment="1">
      <alignment horizontal="center" vertical="center"/>
    </xf>
    <xf numFmtId="164" fontId="31" fillId="0" borderId="10" xfId="43" applyFont="1" applyFill="1" applyBorder="1" applyAlignment="1">
      <alignment horizontal="left" vertical="center" wrapText="1" indent="2"/>
    </xf>
    <xf numFmtId="0" fontId="31" fillId="0" borderId="10" xfId="0" applyFont="1" applyBorder="1" applyAlignment="1">
      <alignment horizontal="left" vertical="center" indent="2"/>
    </xf>
    <xf numFmtId="3" fontId="19" fillId="0" borderId="10" xfId="0" applyNumberFormat="1" applyFont="1" applyBorder="1" applyAlignment="1">
      <alignment horizontal="center" vertical="center"/>
    </xf>
    <xf numFmtId="0" fontId="25" fillId="0" borderId="10" xfId="0" applyFont="1" applyBorder="1"/>
    <xf numFmtId="0" fontId="26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164" fontId="31" fillId="0" borderId="10" xfId="43" applyFont="1" applyFill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 indent="2"/>
    </xf>
    <xf numFmtId="164" fontId="31" fillId="0" borderId="10" xfId="43" applyFont="1" applyFill="1" applyBorder="1" applyAlignment="1">
      <alignment horizontal="left" vertical="center"/>
    </xf>
    <xf numFmtId="43" fontId="20" fillId="0" borderId="10" xfId="42" applyFont="1" applyFill="1" applyBorder="1" applyAlignment="1">
      <alignment vertical="center"/>
    </xf>
    <xf numFmtId="0" fontId="33" fillId="0" borderId="10" xfId="0" applyFont="1" applyBorder="1" applyAlignment="1">
      <alignment horizontal="right"/>
    </xf>
    <xf numFmtId="43" fontId="31" fillId="0" borderId="10" xfId="42" applyFont="1" applyFill="1" applyBorder="1" applyAlignment="1">
      <alignment vertical="center"/>
    </xf>
    <xf numFmtId="0" fontId="20" fillId="0" borderId="0" xfId="0" applyFont="1" applyAlignment="1">
      <alignment vertical="center"/>
    </xf>
    <xf numFmtId="43" fontId="28" fillId="0" borderId="10" xfId="42" applyFont="1" applyFill="1" applyBorder="1" applyAlignment="1">
      <alignment horizontal="right" vertical="center"/>
    </xf>
    <xf numFmtId="43" fontId="34" fillId="0" borderId="10" xfId="42" applyFont="1" applyFill="1" applyBorder="1" applyAlignment="1">
      <alignment vertical="center"/>
    </xf>
    <xf numFmtId="43" fontId="32" fillId="0" borderId="10" xfId="42" applyFont="1" applyFill="1" applyBorder="1" applyAlignment="1">
      <alignment horizontal="center" vertical="center"/>
    </xf>
    <xf numFmtId="43" fontId="19" fillId="0" borderId="10" xfId="42" applyFont="1" applyFill="1" applyBorder="1" applyAlignment="1">
      <alignment vertical="center" wrapText="1"/>
    </xf>
    <xf numFmtId="43" fontId="24" fillId="0" borderId="13" xfId="42" applyFont="1" applyFill="1" applyBorder="1" applyAlignment="1">
      <alignment horizontal="center" vertical="center"/>
    </xf>
    <xf numFmtId="43" fontId="24" fillId="0" borderId="13" xfId="0" applyNumberFormat="1" applyFont="1" applyBorder="1" applyAlignment="1">
      <alignment horizontal="center" vertical="center"/>
    </xf>
    <xf numFmtId="43" fontId="19" fillId="33" borderId="10" xfId="0" applyNumberFormat="1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43" fontId="32" fillId="0" borderId="10" xfId="0" applyNumberFormat="1" applyFont="1" applyBorder="1"/>
    <xf numFmtId="0" fontId="29" fillId="0" borderId="13" xfId="0" applyFont="1" applyBorder="1" applyAlignment="1">
      <alignment horizontal="left" vertical="center"/>
    </xf>
    <xf numFmtId="0" fontId="28" fillId="0" borderId="10" xfId="0" applyFont="1" applyBorder="1" applyAlignment="1">
      <alignment horizontal="left"/>
    </xf>
    <xf numFmtId="0" fontId="19" fillId="33" borderId="12" xfId="0" applyFont="1" applyFill="1" applyBorder="1" applyAlignment="1">
      <alignment horizontal="center" vertical="center" wrapText="1"/>
    </xf>
    <xf numFmtId="16" fontId="20" fillId="33" borderId="10" xfId="0" quotePrefix="1" applyNumberFormat="1" applyFont="1" applyFill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43" fontId="19" fillId="0" borderId="0" xfId="42" applyFont="1" applyFill="1" applyAlignment="1">
      <alignment horizontal="center" vertical="center"/>
    </xf>
    <xf numFmtId="43" fontId="19" fillId="0" borderId="0" xfId="42" applyFont="1" applyFill="1" applyAlignment="1">
      <alignment vertical="center"/>
    </xf>
    <xf numFmtId="0" fontId="19" fillId="0" borderId="0" xfId="0" applyFont="1" applyAlignment="1">
      <alignment vertical="center" wrapText="1"/>
    </xf>
    <xf numFmtId="0" fontId="19" fillId="33" borderId="11" xfId="0" applyFont="1" applyFill="1" applyBorder="1" applyAlignment="1">
      <alignment horizontal="center" vertical="center" wrapText="1"/>
    </xf>
    <xf numFmtId="43" fontId="19" fillId="33" borderId="10" xfId="0" applyNumberFormat="1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vertical="center" wrapText="1"/>
    </xf>
    <xf numFmtId="0" fontId="35" fillId="0" borderId="0" xfId="0" applyFont="1" applyAlignment="1">
      <alignment horizontal="left"/>
    </xf>
    <xf numFmtId="0" fontId="36" fillId="0" borderId="0" xfId="0" applyFont="1" applyAlignment="1">
      <alignment vertical="center"/>
    </xf>
    <xf numFmtId="0" fontId="35" fillId="0" borderId="0" xfId="43" applyNumberFormat="1" applyFont="1" applyFill="1" applyBorder="1" applyAlignment="1">
      <alignment horizontal="left" vertical="center"/>
    </xf>
    <xf numFmtId="0" fontId="37" fillId="0" borderId="0" xfId="43" applyNumberFormat="1" applyFont="1" applyFill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 wrapText="1"/>
    </xf>
    <xf numFmtId="43" fontId="39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164" fontId="29" fillId="0" borderId="10" xfId="43" applyFont="1" applyFill="1" applyBorder="1" applyAlignment="1">
      <alignment horizontal="center" vertical="center" wrapText="1"/>
    </xf>
    <xf numFmtId="43" fontId="19" fillId="0" borderId="10" xfId="42" applyFont="1" applyFill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/>
    </xf>
    <xf numFmtId="164" fontId="20" fillId="0" borderId="10" xfId="43" applyFont="1" applyFill="1" applyBorder="1" applyAlignment="1">
      <alignment horizontal="center" vertical="center"/>
    </xf>
    <xf numFmtId="16" fontId="40" fillId="0" borderId="10" xfId="0" quotePrefix="1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/>
    </xf>
    <xf numFmtId="3" fontId="35" fillId="33" borderId="10" xfId="0" quotePrefix="1" applyNumberFormat="1" applyFont="1" applyFill="1" applyBorder="1" applyAlignment="1">
      <alignment horizontal="left" vertical="center"/>
    </xf>
    <xf numFmtId="3" fontId="37" fillId="33" borderId="10" xfId="0" quotePrefix="1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43" fontId="31" fillId="0" borderId="0" xfId="42" applyFont="1" applyFill="1" applyBorder="1" applyAlignment="1">
      <alignment vertical="center"/>
    </xf>
    <xf numFmtId="164" fontId="29" fillId="0" borderId="0" xfId="43" applyFont="1" applyFill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/>
    </xf>
    <xf numFmtId="43" fontId="19" fillId="0" borderId="0" xfId="42" applyFont="1" applyFill="1" applyBorder="1" applyAlignment="1">
      <alignment vertical="center"/>
    </xf>
    <xf numFmtId="0" fontId="19" fillId="0" borderId="0" xfId="0" applyFont="1" applyAlignment="1">
      <alignment horizontal="left"/>
    </xf>
    <xf numFmtId="0" fontId="20" fillId="33" borderId="0" xfId="43" applyNumberFormat="1" applyFont="1" applyFill="1" applyBorder="1" applyAlignment="1">
      <alignment horizontal="left"/>
    </xf>
    <xf numFmtId="0" fontId="19" fillId="33" borderId="0" xfId="43" applyNumberFormat="1" applyFont="1" applyFill="1" applyBorder="1" applyAlignment="1">
      <alignment horizontal="left"/>
    </xf>
    <xf numFmtId="16" fontId="40" fillId="33" borderId="10" xfId="0" quotePrefix="1" applyNumberFormat="1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164" fontId="29" fillId="0" borderId="12" xfId="43" applyFont="1" applyFill="1" applyBorder="1" applyAlignment="1">
      <alignment horizontal="center" vertical="center" wrapText="1"/>
    </xf>
    <xf numFmtId="164" fontId="29" fillId="0" borderId="15" xfId="43" applyFont="1" applyFill="1" applyBorder="1" applyAlignment="1">
      <alignment horizontal="center" vertical="center" wrapText="1"/>
    </xf>
    <xf numFmtId="164" fontId="29" fillId="0" borderId="16" xfId="43" applyFont="1" applyFill="1" applyBorder="1" applyAlignment="1">
      <alignment horizontal="center" vertical="center" wrapText="1"/>
    </xf>
    <xf numFmtId="43" fontId="20" fillId="0" borderId="10" xfId="42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left" vertical="center" wrapText="1"/>
    </xf>
    <xf numFmtId="3" fontId="20" fillId="0" borderId="10" xfId="0" applyNumberFormat="1" applyFont="1" applyBorder="1" applyAlignment="1">
      <alignment horizontal="center" vertical="center" wrapText="1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omma 2" xfId="43" xr:uid="{00000000-0005-0000-0000-00001C000000}"/>
    <cellStyle name="Comma 2 2" xfId="49" xr:uid="{00000000-0005-0000-0000-00001D000000}"/>
    <cellStyle name="Comma 2 5" xfId="46" xr:uid="{00000000-0005-0000-0000-00001E000000}"/>
    <cellStyle name="Comma 3" xfId="50" xr:uid="{00000000-0005-0000-0000-00001F000000}"/>
    <cellStyle name="Comma 4" xfId="51" xr:uid="{00000000-0005-0000-0000-000020000000}"/>
    <cellStyle name="Comma 4 2" xfId="44" xr:uid="{00000000-0005-0000-0000-000021000000}"/>
    <cellStyle name="Excel Built-in Comma" xfId="52" xr:uid="{00000000-0005-0000-0000-000022000000}"/>
    <cellStyle name="Excel Built-in Comma 2" xfId="53" xr:uid="{00000000-0005-0000-0000-000023000000}"/>
    <cellStyle name="Excel Built-in Normal 1" xfId="54" xr:uid="{00000000-0005-0000-0000-000024000000}"/>
    <cellStyle name="Excel_BuiltIn_Comma" xfId="55" xr:uid="{00000000-0005-0000-0000-000025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7" xr:uid="{00000000-0005-0000-0000-000030000000}"/>
    <cellStyle name="Normal 2 2" xfId="45" xr:uid="{00000000-0005-0000-0000-000031000000}"/>
    <cellStyle name="Normal 3" xfId="56" xr:uid="{00000000-0005-0000-0000-000032000000}"/>
    <cellStyle name="Normal 4" xfId="48" xr:uid="{00000000-0005-0000-0000-000033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16</xdr:row>
      <xdr:rowOff>161924</xdr:rowOff>
    </xdr:from>
    <xdr:to>
      <xdr:col>11</xdr:col>
      <xdr:colOff>717549</xdr:colOff>
      <xdr:row>24</xdr:row>
      <xdr:rowOff>128476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0425" y="4178299"/>
          <a:ext cx="9953624" cy="1442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U29"/>
  <sheetViews>
    <sheetView showGridLines="0" view="pageBreakPreview" zoomScale="60" zoomScaleNormal="100" workbookViewId="0">
      <selection activeCell="S16" sqref="S16"/>
    </sheetView>
  </sheetViews>
  <sheetFormatPr defaultColWidth="8.7109375" defaultRowHeight="14.25"/>
  <cols>
    <col min="1" max="1" width="8.140625" style="7" customWidth="1"/>
    <col min="2" max="2" width="20" style="8" customWidth="1"/>
    <col min="3" max="3" width="29.7109375" style="84" customWidth="1"/>
    <col min="4" max="4" width="12.7109375" style="7" customWidth="1"/>
    <col min="5" max="5" width="17.42578125" style="5" customWidth="1"/>
    <col min="6" max="7" width="11" style="7" customWidth="1"/>
    <col min="8" max="8" width="11.85546875" style="7" customWidth="1"/>
    <col min="9" max="9" width="12.85546875" style="7" customWidth="1"/>
    <col min="10" max="10" width="13.7109375" style="8" customWidth="1"/>
    <col min="11" max="11" width="22.140625" style="5" customWidth="1"/>
    <col min="12" max="12" width="15.7109375" style="5" customWidth="1"/>
    <col min="13" max="13" width="21.42578125" style="5" customWidth="1"/>
    <col min="14" max="14" width="20.42578125" style="7" customWidth="1"/>
    <col min="15" max="15" width="32.5703125" style="5" customWidth="1"/>
    <col min="16" max="16384" width="8.7109375" style="5"/>
  </cols>
  <sheetData>
    <row r="1" spans="1:2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21" ht="15" customHeight="1">
      <c r="A2" s="120" t="s">
        <v>82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21" ht="15">
      <c r="A3" s="121" t="s">
        <v>203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21" ht="14.25" customHeight="1">
      <c r="A4" s="120" t="s">
        <v>84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0"/>
      <c r="P4" s="10"/>
      <c r="Q4" s="10"/>
      <c r="R4" s="10"/>
      <c r="S4" s="10"/>
      <c r="T4" s="10"/>
      <c r="U4" s="10"/>
    </row>
    <row r="5" spans="1:21">
      <c r="A5" s="122"/>
      <c r="B5" s="122"/>
      <c r="C5" s="122"/>
      <c r="D5" s="122"/>
      <c r="E5" s="122"/>
      <c r="F5" s="122"/>
      <c r="G5" s="122"/>
      <c r="H5" s="8"/>
      <c r="K5" s="10"/>
      <c r="L5" s="10"/>
      <c r="M5" s="10"/>
      <c r="N5" s="8"/>
    </row>
    <row r="6" spans="1:21" ht="15">
      <c r="A6" s="119" t="s">
        <v>137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21">
      <c r="A7" s="12"/>
      <c r="B7" s="12"/>
      <c r="C7" s="80"/>
      <c r="D7" s="12"/>
      <c r="E7" s="12"/>
      <c r="F7" s="12"/>
      <c r="G7" s="12"/>
      <c r="H7" s="12"/>
      <c r="I7" s="12"/>
      <c r="J7" s="12"/>
      <c r="K7" s="12"/>
      <c r="L7" s="12"/>
      <c r="M7" s="11"/>
      <c r="N7" s="85"/>
    </row>
    <row r="8" spans="1:21" ht="15">
      <c r="A8" s="117" t="s">
        <v>1</v>
      </c>
      <c r="B8" s="117" t="s">
        <v>2</v>
      </c>
      <c r="C8" s="118" t="s">
        <v>3</v>
      </c>
      <c r="D8" s="117" t="s">
        <v>4</v>
      </c>
      <c r="E8" s="117" t="s">
        <v>5</v>
      </c>
      <c r="F8" s="117" t="s">
        <v>6</v>
      </c>
      <c r="G8" s="117"/>
      <c r="H8" s="117"/>
      <c r="I8" s="117"/>
      <c r="J8" s="117" t="s">
        <v>7</v>
      </c>
      <c r="K8" s="117" t="s">
        <v>8</v>
      </c>
      <c r="L8" s="117"/>
      <c r="M8" s="117"/>
      <c r="N8" s="24" t="s">
        <v>9</v>
      </c>
    </row>
    <row r="9" spans="1:21" ht="30" customHeight="1">
      <c r="A9" s="117"/>
      <c r="B9" s="117"/>
      <c r="C9" s="118"/>
      <c r="D9" s="117"/>
      <c r="E9" s="117"/>
      <c r="F9" s="24" t="s">
        <v>10</v>
      </c>
      <c r="G9" s="24" t="s">
        <v>11</v>
      </c>
      <c r="H9" s="24" t="s">
        <v>12</v>
      </c>
      <c r="I9" s="24" t="s">
        <v>13</v>
      </c>
      <c r="J9" s="117"/>
      <c r="K9" s="24" t="s">
        <v>14</v>
      </c>
      <c r="L9" s="24" t="s">
        <v>15</v>
      </c>
      <c r="M9" s="24" t="s">
        <v>16</v>
      </c>
      <c r="N9" s="24" t="s">
        <v>17</v>
      </c>
    </row>
    <row r="10" spans="1:21" ht="15" customHeight="1">
      <c r="A10" s="2">
        <v>1</v>
      </c>
      <c r="B10" s="2">
        <v>2</v>
      </c>
      <c r="C10" s="36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</row>
    <row r="11" spans="1:21" ht="15" customHeight="1">
      <c r="A11" s="2">
        <v>2</v>
      </c>
      <c r="B11" s="78"/>
      <c r="C11" s="73" t="s">
        <v>130</v>
      </c>
      <c r="D11" s="2"/>
      <c r="E11" s="2"/>
      <c r="F11" s="2"/>
      <c r="G11" s="2"/>
      <c r="H11" s="2"/>
      <c r="I11" s="2"/>
      <c r="J11" s="78"/>
      <c r="K11" s="2"/>
      <c r="L11" s="2"/>
      <c r="M11" s="2"/>
      <c r="N11" s="2"/>
    </row>
    <row r="12" spans="1:21" ht="81.599999999999994" customHeight="1">
      <c r="A12" s="2">
        <v>3</v>
      </c>
      <c r="B12" s="113" t="s">
        <v>37</v>
      </c>
      <c r="C12" s="44" t="s">
        <v>156</v>
      </c>
      <c r="D12" s="114" t="s">
        <v>136</v>
      </c>
      <c r="E12" s="1" t="s">
        <v>38</v>
      </c>
      <c r="F12" s="6">
        <v>45047</v>
      </c>
      <c r="G12" s="6">
        <v>45078</v>
      </c>
      <c r="H12" s="6">
        <v>45108</v>
      </c>
      <c r="I12" s="6">
        <v>45108</v>
      </c>
      <c r="J12" s="87" t="s">
        <v>117</v>
      </c>
      <c r="K12" s="72">
        <f>M12</f>
        <v>198030000</v>
      </c>
      <c r="L12" s="4"/>
      <c r="M12" s="20">
        <f>'PPMP Mobcen'!H45+'PPMP Mobcen'!H208</f>
        <v>198030000</v>
      </c>
      <c r="N12" s="115" t="s">
        <v>134</v>
      </c>
    </row>
    <row r="13" spans="1:21" ht="15" customHeight="1">
      <c r="A13" s="2">
        <v>4</v>
      </c>
      <c r="B13" s="79"/>
      <c r="C13" s="47" t="s">
        <v>40</v>
      </c>
      <c r="D13" s="2"/>
      <c r="E13" s="15" t="s">
        <v>31</v>
      </c>
      <c r="F13" s="6">
        <v>45078</v>
      </c>
      <c r="G13" s="6">
        <v>45108</v>
      </c>
      <c r="H13" s="6">
        <v>45139</v>
      </c>
      <c r="I13" s="6">
        <v>45139</v>
      </c>
      <c r="J13" s="87"/>
      <c r="K13" s="23">
        <f>M13</f>
        <v>1970000</v>
      </c>
      <c r="L13" s="4"/>
      <c r="M13" s="23">
        <f>'PPMP Mobcen'!H46+'PPMP Mobcen'!H209</f>
        <v>1970000</v>
      </c>
      <c r="N13" s="116"/>
    </row>
    <row r="14" spans="1:21" ht="15" customHeight="1">
      <c r="A14" s="2">
        <v>5</v>
      </c>
      <c r="B14" s="79"/>
      <c r="C14" s="47" t="s">
        <v>85</v>
      </c>
      <c r="D14" s="2"/>
      <c r="E14" s="15"/>
      <c r="F14" s="6"/>
      <c r="G14" s="6"/>
      <c r="H14" s="6"/>
      <c r="I14" s="6"/>
      <c r="J14" s="87"/>
      <c r="K14" s="22">
        <f>SUM(K12:K13)</f>
        <v>200000000</v>
      </c>
      <c r="L14" s="4"/>
      <c r="M14" s="22">
        <f>SUM(M12:M13)</f>
        <v>200000000</v>
      </c>
      <c r="N14" s="86"/>
    </row>
    <row r="15" spans="1:21" ht="15" customHeight="1">
      <c r="A15" s="2">
        <v>6</v>
      </c>
      <c r="B15" s="79"/>
      <c r="C15" s="73" t="s">
        <v>130</v>
      </c>
      <c r="D15" s="2"/>
      <c r="E15" s="15"/>
      <c r="F15" s="6"/>
      <c r="G15" s="6"/>
      <c r="H15" s="6"/>
      <c r="I15" s="6"/>
      <c r="J15" s="6"/>
      <c r="K15" s="22"/>
      <c r="L15" s="4"/>
      <c r="M15" s="22"/>
      <c r="N15" s="2"/>
    </row>
    <row r="16" spans="1:21" ht="15">
      <c r="A16" s="8"/>
      <c r="B16" s="16"/>
      <c r="C16" s="81"/>
      <c r="D16" s="8"/>
      <c r="E16" s="10"/>
      <c r="F16" s="17"/>
      <c r="G16" s="8"/>
      <c r="H16" s="17"/>
      <c r="I16" s="17"/>
      <c r="K16" s="18"/>
      <c r="L16" s="18"/>
      <c r="M16" s="19"/>
      <c r="N16" s="8"/>
    </row>
    <row r="17" spans="1:14" ht="15">
      <c r="A17" s="8"/>
      <c r="B17" s="16"/>
      <c r="C17" s="81"/>
      <c r="D17" s="8"/>
      <c r="E17" s="10"/>
      <c r="F17" s="17"/>
      <c r="G17" s="8"/>
      <c r="H17" s="17"/>
      <c r="I17" s="17"/>
      <c r="K17" s="18"/>
      <c r="L17" s="18"/>
      <c r="M17" s="19"/>
      <c r="N17" s="8"/>
    </row>
    <row r="18" spans="1:14" ht="15">
      <c r="A18" s="8"/>
      <c r="B18" s="16"/>
      <c r="C18" s="81"/>
      <c r="D18" s="8"/>
      <c r="E18" s="10"/>
      <c r="F18" s="17"/>
      <c r="G18" s="8"/>
      <c r="H18" s="17"/>
      <c r="I18" s="17"/>
      <c r="K18" s="18"/>
      <c r="L18" s="18"/>
      <c r="M18" s="19"/>
      <c r="N18" s="8"/>
    </row>
    <row r="19" spans="1:14" ht="15" customHeight="1">
      <c r="C19" s="88"/>
      <c r="D19" s="8"/>
      <c r="E19" s="10"/>
      <c r="F19" s="65"/>
      <c r="G19" s="5"/>
      <c r="H19" s="5"/>
      <c r="I19" s="5"/>
      <c r="J19" s="5"/>
      <c r="K19" s="65"/>
      <c r="L19" s="10"/>
      <c r="M19" s="10"/>
      <c r="N19" s="8"/>
    </row>
    <row r="20" spans="1:14" ht="15">
      <c r="A20" s="10"/>
      <c r="C20" s="88"/>
      <c r="D20" s="8"/>
      <c r="E20" s="10"/>
      <c r="F20" s="65"/>
      <c r="G20" s="5"/>
      <c r="H20" s="5"/>
      <c r="I20" s="5"/>
      <c r="J20" s="5"/>
      <c r="K20" s="65"/>
      <c r="L20" s="10"/>
      <c r="M20" s="10"/>
      <c r="N20" s="8"/>
    </row>
    <row r="21" spans="1:14">
      <c r="A21" s="10"/>
      <c r="C21" s="89"/>
      <c r="D21" s="8"/>
      <c r="E21" s="10"/>
      <c r="F21" s="26"/>
      <c r="G21" s="10"/>
      <c r="H21" s="10"/>
      <c r="I21" s="10"/>
      <c r="K21" s="25"/>
      <c r="L21" s="10"/>
      <c r="M21" s="10"/>
      <c r="N21" s="8"/>
    </row>
    <row r="22" spans="1:14" ht="15">
      <c r="C22" s="90"/>
      <c r="E22" s="10"/>
      <c r="F22" s="65"/>
      <c r="K22" s="65"/>
      <c r="L22" s="10"/>
      <c r="M22" s="10"/>
    </row>
    <row r="23" spans="1:14">
      <c r="C23" s="91"/>
      <c r="E23" s="10"/>
      <c r="F23" s="41"/>
      <c r="K23" s="41"/>
      <c r="L23" s="10"/>
      <c r="M23" s="10"/>
    </row>
    <row r="24" spans="1:14">
      <c r="C24" s="92"/>
      <c r="D24" s="5"/>
      <c r="F24" s="41"/>
      <c r="G24" s="5"/>
      <c r="H24" s="5"/>
      <c r="I24" s="5"/>
      <c r="J24" s="5"/>
      <c r="K24" s="41"/>
      <c r="L24" s="10"/>
      <c r="M24" s="10"/>
    </row>
    <row r="25" spans="1:14">
      <c r="A25" s="5"/>
      <c r="B25" s="5"/>
      <c r="C25" s="82"/>
      <c r="E25" s="10"/>
      <c r="F25" s="5"/>
    </row>
    <row r="26" spans="1:14">
      <c r="A26" s="5"/>
      <c r="B26" s="5"/>
      <c r="C26" s="83"/>
      <c r="F26" s="9"/>
    </row>
    <row r="27" spans="1:14">
      <c r="A27" s="5"/>
      <c r="B27" s="5"/>
      <c r="C27" s="83"/>
      <c r="F27" s="9"/>
    </row>
    <row r="28" spans="1:14">
      <c r="A28" s="5"/>
      <c r="B28" s="5"/>
      <c r="C28" s="83"/>
      <c r="F28" s="9"/>
    </row>
    <row r="29" spans="1:14">
      <c r="A29" s="5"/>
      <c r="B29" s="5"/>
      <c r="F29" s="9"/>
    </row>
  </sheetData>
  <mergeCells count="15">
    <mergeCell ref="A6:N6"/>
    <mergeCell ref="A1:N1"/>
    <mergeCell ref="A2:N2"/>
    <mergeCell ref="A3:N3"/>
    <mergeCell ref="A4:N4"/>
    <mergeCell ref="A5:G5"/>
    <mergeCell ref="N12:N13"/>
    <mergeCell ref="J8:J9"/>
    <mergeCell ref="K8:M8"/>
    <mergeCell ref="A8:A9"/>
    <mergeCell ref="B8:B9"/>
    <mergeCell ref="C8:C9"/>
    <mergeCell ref="D8:D9"/>
    <mergeCell ref="E8:E9"/>
    <mergeCell ref="F8:I8"/>
  </mergeCells>
  <phoneticPr fontId="38" type="noConversion"/>
  <printOptions horizontalCentered="1"/>
  <pageMargins left="0.39370078740157483" right="0.39370078740157483" top="0.78740157480314965" bottom="0.59055118110236227" header="0.51181102362204722" footer="0.51181102362204722"/>
  <pageSetup paperSize="9" scale="52" orientation="landscape" horizontalDpi="1200" verticalDpi="1200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U344"/>
  <sheetViews>
    <sheetView showGridLines="0" tabSelected="1" view="pageBreakPreview" zoomScale="85" zoomScaleNormal="82" zoomScaleSheetLayoutView="85" workbookViewId="0">
      <selection activeCell="X12" sqref="X12"/>
    </sheetView>
  </sheetViews>
  <sheetFormatPr defaultColWidth="8.7109375" defaultRowHeight="15"/>
  <cols>
    <col min="1" max="1" width="8.42578125" style="7" customWidth="1"/>
    <col min="2" max="2" width="16.5703125" style="10" customWidth="1"/>
    <col min="3" max="3" width="45.42578125" style="10" bestFit="1" customWidth="1"/>
    <col min="4" max="4" width="18.140625" style="7" customWidth="1"/>
    <col min="5" max="5" width="6.28515625" style="7" customWidth="1"/>
    <col min="6" max="6" width="10.140625" style="7" customWidth="1"/>
    <col min="7" max="7" width="21.140625" style="5" customWidth="1"/>
    <col min="8" max="8" width="21.5703125" style="13" customWidth="1"/>
    <col min="9" max="9" width="18" style="21" customWidth="1"/>
    <col min="10" max="17" width="3.42578125" style="14" bestFit="1" customWidth="1"/>
    <col min="18" max="18" width="3.42578125" style="13" bestFit="1" customWidth="1"/>
    <col min="19" max="21" width="3.42578125" style="5" bestFit="1" customWidth="1"/>
    <col min="22" max="16384" width="8.7109375" style="5"/>
  </cols>
  <sheetData>
    <row r="1" spans="1:21" ht="15" customHeight="1">
      <c r="A1" s="120" t="s">
        <v>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ht="15" customHeight="1">
      <c r="A2" s="120" t="s">
        <v>82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5" customHeight="1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1:21" ht="15" customHeight="1">
      <c r="A4" s="120" t="s">
        <v>84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</row>
    <row r="5" spans="1:21" ht="15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</row>
    <row r="6" spans="1:21" ht="15" customHeight="1">
      <c r="A6" s="119" t="s">
        <v>205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</row>
    <row r="7" spans="1:21">
      <c r="A7" s="10"/>
      <c r="D7" s="10"/>
      <c r="E7" s="10"/>
      <c r="F7" s="8"/>
      <c r="G7" s="10"/>
      <c r="J7" s="10"/>
      <c r="K7" s="10"/>
      <c r="L7" s="5"/>
      <c r="M7" s="10"/>
      <c r="N7" s="10"/>
      <c r="O7" s="10"/>
      <c r="P7" s="10"/>
      <c r="Q7" s="10"/>
    </row>
    <row r="8" spans="1:21" ht="15" customHeight="1">
      <c r="A8" s="118" t="s">
        <v>1</v>
      </c>
      <c r="B8" s="118" t="s">
        <v>2</v>
      </c>
      <c r="C8" s="118" t="s">
        <v>3</v>
      </c>
      <c r="D8" s="118" t="s">
        <v>4</v>
      </c>
      <c r="E8" s="118" t="s">
        <v>18</v>
      </c>
      <c r="F8" s="118"/>
      <c r="G8" s="118" t="s">
        <v>19</v>
      </c>
      <c r="H8" s="130" t="s">
        <v>176</v>
      </c>
      <c r="I8" s="118" t="s">
        <v>5</v>
      </c>
      <c r="J8" s="133" t="s">
        <v>20</v>
      </c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</row>
    <row r="9" spans="1:21" ht="15" customHeight="1">
      <c r="A9" s="118"/>
      <c r="B9" s="118"/>
      <c r="C9" s="118"/>
      <c r="D9" s="118"/>
      <c r="E9" s="73" t="s">
        <v>21</v>
      </c>
      <c r="F9" s="73" t="s">
        <v>22</v>
      </c>
      <c r="G9" s="118"/>
      <c r="H9" s="130"/>
      <c r="I9" s="118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</row>
    <row r="10" spans="1:21">
      <c r="A10" s="73">
        <v>1</v>
      </c>
      <c r="B10" s="73">
        <v>2</v>
      </c>
      <c r="C10" s="73">
        <v>3</v>
      </c>
      <c r="D10" s="73">
        <v>4</v>
      </c>
      <c r="E10" s="73">
        <v>5</v>
      </c>
      <c r="F10" s="73">
        <v>6</v>
      </c>
      <c r="G10" s="73">
        <v>7</v>
      </c>
      <c r="H10" s="73">
        <v>8</v>
      </c>
      <c r="I10" s="73">
        <v>9</v>
      </c>
      <c r="J10" s="36">
        <v>10</v>
      </c>
      <c r="K10" s="36">
        <v>11</v>
      </c>
      <c r="L10" s="36">
        <v>12</v>
      </c>
      <c r="M10" s="36">
        <v>13</v>
      </c>
      <c r="N10" s="36">
        <v>14</v>
      </c>
      <c r="O10" s="36">
        <v>15</v>
      </c>
      <c r="P10" s="36">
        <v>16</v>
      </c>
      <c r="Q10" s="36">
        <v>17</v>
      </c>
      <c r="R10" s="36">
        <v>18</v>
      </c>
      <c r="S10" s="36">
        <v>19</v>
      </c>
      <c r="T10" s="36">
        <v>20</v>
      </c>
      <c r="U10" s="36">
        <v>21</v>
      </c>
    </row>
    <row r="11" spans="1:21" ht="48.75" customHeight="1">
      <c r="A11" s="36">
        <v>2</v>
      </c>
      <c r="B11" s="100" t="s">
        <v>206</v>
      </c>
      <c r="C11" s="74" t="s">
        <v>88</v>
      </c>
      <c r="D11" s="36"/>
      <c r="E11" s="36"/>
      <c r="F11" s="36"/>
      <c r="G11" s="36"/>
      <c r="H11" s="97"/>
      <c r="I11" s="73"/>
      <c r="J11" s="40" t="s">
        <v>23</v>
      </c>
      <c r="K11" s="40" t="s">
        <v>24</v>
      </c>
      <c r="L11" s="40" t="s">
        <v>25</v>
      </c>
      <c r="M11" s="40" t="s">
        <v>26</v>
      </c>
      <c r="N11" s="40" t="s">
        <v>25</v>
      </c>
      <c r="O11" s="40" t="s">
        <v>23</v>
      </c>
      <c r="P11" s="40" t="s">
        <v>23</v>
      </c>
      <c r="Q11" s="40" t="s">
        <v>26</v>
      </c>
      <c r="R11" s="40" t="s">
        <v>27</v>
      </c>
      <c r="S11" s="40" t="s">
        <v>28</v>
      </c>
      <c r="T11" s="40" t="s">
        <v>29</v>
      </c>
      <c r="U11" s="40" t="s">
        <v>30</v>
      </c>
    </row>
    <row r="12" spans="1:21" ht="54" customHeight="1">
      <c r="A12" s="36">
        <v>3</v>
      </c>
      <c r="B12" s="100" t="s">
        <v>206</v>
      </c>
      <c r="C12" s="3" t="s">
        <v>204</v>
      </c>
      <c r="D12" s="36" t="s">
        <v>136</v>
      </c>
      <c r="E12" s="45"/>
      <c r="F12" s="45"/>
      <c r="G12" s="46"/>
      <c r="H12" s="51"/>
      <c r="I12" s="73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</row>
    <row r="13" spans="1:21" ht="14.45" customHeight="1">
      <c r="A13" s="36">
        <v>4</v>
      </c>
      <c r="B13" s="43"/>
      <c r="C13" s="42" t="s">
        <v>89</v>
      </c>
      <c r="D13" s="36"/>
      <c r="E13" s="45">
        <v>1</v>
      </c>
      <c r="F13" s="45" t="s">
        <v>32</v>
      </c>
      <c r="G13" s="46">
        <v>52044117</v>
      </c>
      <c r="H13" s="51">
        <f>G13</f>
        <v>52044117</v>
      </c>
      <c r="I13" s="124" t="s">
        <v>38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</row>
    <row r="14" spans="1:21" ht="14.25">
      <c r="A14" s="36">
        <v>5</v>
      </c>
      <c r="B14" s="43"/>
      <c r="C14" s="42" t="s">
        <v>128</v>
      </c>
      <c r="D14" s="36"/>
      <c r="E14" s="45">
        <v>1</v>
      </c>
      <c r="F14" s="45" t="s">
        <v>32</v>
      </c>
      <c r="G14" s="46">
        <v>18215440</v>
      </c>
      <c r="H14" s="51">
        <f>G14</f>
        <v>18215440</v>
      </c>
      <c r="I14" s="125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</row>
    <row r="15" spans="1:21" ht="14.25">
      <c r="A15" s="36">
        <v>6</v>
      </c>
      <c r="B15" s="43"/>
      <c r="C15" s="42" t="s">
        <v>91</v>
      </c>
      <c r="D15" s="36"/>
      <c r="E15" s="45">
        <v>1</v>
      </c>
      <c r="F15" s="45" t="s">
        <v>32</v>
      </c>
      <c r="G15" s="46">
        <v>702595</v>
      </c>
      <c r="H15" s="51">
        <f>G15</f>
        <v>702595</v>
      </c>
      <c r="I15" s="125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</row>
    <row r="16" spans="1:21" ht="14.25">
      <c r="A16" s="36">
        <v>7</v>
      </c>
      <c r="B16" s="43"/>
      <c r="C16" s="42" t="s">
        <v>119</v>
      </c>
      <c r="D16" s="36"/>
      <c r="E16" s="45">
        <v>1</v>
      </c>
      <c r="F16" s="45" t="s">
        <v>32</v>
      </c>
      <c r="G16" s="46">
        <v>4455753</v>
      </c>
      <c r="H16" s="51">
        <f>G16</f>
        <v>4455753</v>
      </c>
      <c r="I16" s="125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</row>
    <row r="17" spans="1:21" ht="14.25">
      <c r="A17" s="36">
        <v>8</v>
      </c>
      <c r="B17" s="43"/>
      <c r="C17" s="42" t="s">
        <v>90</v>
      </c>
      <c r="D17" s="36"/>
      <c r="E17" s="45"/>
      <c r="F17" s="45"/>
      <c r="G17" s="46"/>
      <c r="H17" s="51">
        <f>H18+H25</f>
        <v>5971000</v>
      </c>
      <c r="I17" s="125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</row>
    <row r="18" spans="1:21" ht="28.5">
      <c r="A18" s="36"/>
      <c r="B18" s="43"/>
      <c r="C18" s="42" t="s">
        <v>179</v>
      </c>
      <c r="D18" s="36"/>
      <c r="E18" s="45"/>
      <c r="F18" s="45"/>
      <c r="G18" s="46"/>
      <c r="H18" s="51">
        <f>SUM(H19:H24)</f>
        <v>2578000</v>
      </c>
      <c r="I18" s="125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</row>
    <row r="19" spans="1:21" ht="42.75">
      <c r="A19" s="36"/>
      <c r="B19" s="43"/>
      <c r="C19" s="42" t="s">
        <v>183</v>
      </c>
      <c r="D19" s="36"/>
      <c r="E19" s="45">
        <v>2</v>
      </c>
      <c r="F19" s="45" t="s">
        <v>181</v>
      </c>
      <c r="G19" s="46">
        <v>650000</v>
      </c>
      <c r="H19" s="51">
        <f>G19*E19</f>
        <v>1300000</v>
      </c>
      <c r="I19" s="125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</row>
    <row r="20" spans="1:21" ht="42.75">
      <c r="A20" s="36"/>
      <c r="B20" s="43"/>
      <c r="C20" s="42" t="s">
        <v>184</v>
      </c>
      <c r="D20" s="36"/>
      <c r="E20" s="45">
        <v>2</v>
      </c>
      <c r="F20" s="45" t="s">
        <v>181</v>
      </c>
      <c r="G20" s="46">
        <v>70000</v>
      </c>
      <c r="H20" s="51">
        <f t="shared" ref="H20:H37" si="0">G20*E20</f>
        <v>140000</v>
      </c>
      <c r="I20" s="125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</row>
    <row r="21" spans="1:21" ht="57">
      <c r="A21" s="36"/>
      <c r="B21" s="43"/>
      <c r="C21" s="42" t="s">
        <v>185</v>
      </c>
      <c r="D21" s="36"/>
      <c r="E21" s="45">
        <v>11</v>
      </c>
      <c r="F21" s="45" t="s">
        <v>181</v>
      </c>
      <c r="G21" s="46">
        <v>80000</v>
      </c>
      <c r="H21" s="51">
        <f t="shared" si="0"/>
        <v>880000</v>
      </c>
      <c r="I21" s="125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</row>
    <row r="22" spans="1:21" ht="42.75">
      <c r="A22" s="36"/>
      <c r="B22" s="43"/>
      <c r="C22" s="42" t="s">
        <v>186</v>
      </c>
      <c r="D22" s="36"/>
      <c r="E22" s="45">
        <v>1</v>
      </c>
      <c r="F22" s="45" t="s">
        <v>182</v>
      </c>
      <c r="G22" s="46">
        <v>90000</v>
      </c>
      <c r="H22" s="51">
        <f t="shared" si="0"/>
        <v>90000</v>
      </c>
      <c r="I22" s="125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</row>
    <row r="23" spans="1:21" ht="18.75" customHeight="1">
      <c r="A23" s="36"/>
      <c r="B23" s="43"/>
      <c r="C23" s="36" t="s">
        <v>187</v>
      </c>
      <c r="D23" s="36"/>
      <c r="E23" s="45">
        <v>30</v>
      </c>
      <c r="F23" s="45" t="s">
        <v>57</v>
      </c>
      <c r="G23" s="46">
        <v>4500</v>
      </c>
      <c r="H23" s="51">
        <f t="shared" si="0"/>
        <v>135000</v>
      </c>
      <c r="I23" s="125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</row>
    <row r="24" spans="1:21" ht="14.25">
      <c r="A24" s="36"/>
      <c r="B24" s="43"/>
      <c r="C24" s="42" t="s">
        <v>188</v>
      </c>
      <c r="D24" s="36"/>
      <c r="E24" s="45">
        <v>11</v>
      </c>
      <c r="F24" s="45" t="s">
        <v>181</v>
      </c>
      <c r="G24" s="46">
        <v>3000</v>
      </c>
      <c r="H24" s="51">
        <f t="shared" si="0"/>
        <v>33000</v>
      </c>
      <c r="I24" s="125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</row>
    <row r="25" spans="1:21" ht="14.25">
      <c r="A25" s="36"/>
      <c r="B25" s="43"/>
      <c r="C25" s="42" t="s">
        <v>180</v>
      </c>
      <c r="E25" s="45"/>
      <c r="F25" s="45"/>
      <c r="G25" s="46"/>
      <c r="H25" s="51">
        <f>SUM(H26:H37)</f>
        <v>3393000</v>
      </c>
      <c r="I25" s="125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</row>
    <row r="26" spans="1:21" ht="14.25">
      <c r="A26" s="36"/>
      <c r="B26" s="43"/>
      <c r="C26" s="42" t="s">
        <v>200</v>
      </c>
      <c r="D26" s="36"/>
      <c r="E26" s="45">
        <v>800</v>
      </c>
      <c r="F26" s="45" t="s">
        <v>33</v>
      </c>
      <c r="G26" s="46">
        <v>1800</v>
      </c>
      <c r="H26" s="51">
        <f t="shared" si="0"/>
        <v>1440000</v>
      </c>
      <c r="I26" s="125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1:21" ht="14.25">
      <c r="A27" s="36"/>
      <c r="B27" s="43"/>
      <c r="C27" s="42" t="s">
        <v>199</v>
      </c>
      <c r="D27" s="36"/>
      <c r="E27" s="45">
        <v>43</v>
      </c>
      <c r="F27" s="45" t="s">
        <v>57</v>
      </c>
      <c r="G27" s="46">
        <v>32450</v>
      </c>
      <c r="H27" s="51">
        <f t="shared" si="0"/>
        <v>1395350</v>
      </c>
      <c r="I27" s="125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</row>
    <row r="28" spans="1:21" ht="14.25">
      <c r="A28" s="36"/>
      <c r="B28" s="43"/>
      <c r="C28" s="42" t="s">
        <v>198</v>
      </c>
      <c r="D28" s="36"/>
      <c r="E28" s="45">
        <v>1</v>
      </c>
      <c r="F28" s="45" t="s">
        <v>36</v>
      </c>
      <c r="G28" s="46">
        <v>85348</v>
      </c>
      <c r="H28" s="51">
        <f t="shared" si="0"/>
        <v>85348</v>
      </c>
      <c r="I28" s="125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1:21" ht="14.25">
      <c r="A29" s="36"/>
      <c r="B29" s="43"/>
      <c r="C29" s="42" t="s">
        <v>197</v>
      </c>
      <c r="D29" s="36"/>
      <c r="E29" s="45">
        <v>20</v>
      </c>
      <c r="F29" s="45" t="s">
        <v>57</v>
      </c>
      <c r="G29" s="46">
        <v>8500</v>
      </c>
      <c r="H29" s="51">
        <f t="shared" si="0"/>
        <v>170000</v>
      </c>
      <c r="I29" s="125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ht="14.25">
      <c r="A30" s="36"/>
      <c r="B30" s="43"/>
      <c r="C30" s="42" t="s">
        <v>189</v>
      </c>
      <c r="D30" s="36"/>
      <c r="E30" s="45">
        <v>1</v>
      </c>
      <c r="F30" s="45" t="s">
        <v>79</v>
      </c>
      <c r="G30" s="46">
        <v>27802</v>
      </c>
      <c r="H30" s="51">
        <f t="shared" si="0"/>
        <v>27802</v>
      </c>
      <c r="I30" s="125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1:21" ht="14.25">
      <c r="A31" s="36"/>
      <c r="B31" s="43"/>
      <c r="C31" s="42" t="s">
        <v>195</v>
      </c>
      <c r="D31" s="36"/>
      <c r="E31" s="45">
        <v>1</v>
      </c>
      <c r="F31" s="45" t="s">
        <v>79</v>
      </c>
      <c r="G31" s="46">
        <v>6500</v>
      </c>
      <c r="H31" s="51">
        <f t="shared" si="0"/>
        <v>6500</v>
      </c>
      <c r="I31" s="125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1" ht="14.25">
      <c r="A32" s="36"/>
      <c r="B32" s="43"/>
      <c r="C32" s="42" t="s">
        <v>196</v>
      </c>
      <c r="D32" s="36"/>
      <c r="E32" s="45">
        <v>2</v>
      </c>
      <c r="F32" s="45" t="s">
        <v>33</v>
      </c>
      <c r="G32" s="46">
        <v>3500</v>
      </c>
      <c r="H32" s="51">
        <f t="shared" si="0"/>
        <v>7000</v>
      </c>
      <c r="I32" s="125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ht="14.25">
      <c r="A33" s="36"/>
      <c r="B33" s="43"/>
      <c r="C33" s="42" t="s">
        <v>190</v>
      </c>
      <c r="D33" s="36"/>
      <c r="E33" s="45">
        <v>16</v>
      </c>
      <c r="F33" s="45" t="s">
        <v>33</v>
      </c>
      <c r="G33" s="46">
        <v>8500</v>
      </c>
      <c r="H33" s="51">
        <f t="shared" si="0"/>
        <v>136000</v>
      </c>
      <c r="I33" s="125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 ht="14.25">
      <c r="A34" s="36"/>
      <c r="B34" s="43"/>
      <c r="C34" s="42" t="s">
        <v>191</v>
      </c>
      <c r="D34" s="36"/>
      <c r="E34" s="45">
        <v>16</v>
      </c>
      <c r="F34" s="45" t="s">
        <v>33</v>
      </c>
      <c r="G34" s="46">
        <v>3000</v>
      </c>
      <c r="H34" s="51">
        <f t="shared" si="0"/>
        <v>48000</v>
      </c>
      <c r="I34" s="125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 ht="14.25">
      <c r="A35" s="36"/>
      <c r="B35" s="43"/>
      <c r="C35" s="42" t="s">
        <v>192</v>
      </c>
      <c r="D35" s="36"/>
      <c r="E35" s="45">
        <v>16</v>
      </c>
      <c r="F35" s="45" t="s">
        <v>33</v>
      </c>
      <c r="G35" s="46">
        <v>3500</v>
      </c>
      <c r="H35" s="51">
        <f t="shared" si="0"/>
        <v>56000</v>
      </c>
      <c r="I35" s="125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1:21" ht="14.25">
      <c r="A36" s="36"/>
      <c r="B36" s="43"/>
      <c r="C36" s="42" t="s">
        <v>193</v>
      </c>
      <c r="D36" s="36"/>
      <c r="E36" s="45">
        <v>2</v>
      </c>
      <c r="F36" s="45" t="s">
        <v>33</v>
      </c>
      <c r="G36" s="46">
        <v>7500</v>
      </c>
      <c r="H36" s="51">
        <f t="shared" si="0"/>
        <v>15000</v>
      </c>
      <c r="I36" s="125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1:21" ht="14.25">
      <c r="A37" s="36"/>
      <c r="B37" s="43"/>
      <c r="C37" s="42" t="s">
        <v>194</v>
      </c>
      <c r="D37" s="36"/>
      <c r="E37" s="45">
        <v>2</v>
      </c>
      <c r="F37" s="45" t="s">
        <v>33</v>
      </c>
      <c r="G37" s="46">
        <v>3000</v>
      </c>
      <c r="H37" s="51">
        <f t="shared" si="0"/>
        <v>6000</v>
      </c>
      <c r="I37" s="125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1:21" ht="14.25">
      <c r="A38" s="36"/>
      <c r="B38" s="43"/>
      <c r="C38" s="42" t="s">
        <v>178</v>
      </c>
      <c r="D38" s="36"/>
      <c r="E38" s="45">
        <v>1</v>
      </c>
      <c r="F38" s="45" t="s">
        <v>32</v>
      </c>
      <c r="G38" s="46">
        <v>450000</v>
      </c>
      <c r="H38" s="51">
        <f>G38</f>
        <v>450000</v>
      </c>
      <c r="I38" s="125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ht="14.25">
      <c r="A39" s="36">
        <v>9</v>
      </c>
      <c r="B39" s="43"/>
      <c r="C39" s="36" t="s">
        <v>122</v>
      </c>
      <c r="D39" s="36"/>
      <c r="E39" s="45"/>
      <c r="F39" s="45"/>
      <c r="G39" s="46"/>
      <c r="H39" s="51">
        <f>SUM(H13:H17)+H38</f>
        <v>81838905</v>
      </c>
      <c r="I39" s="125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1:21" ht="14.25">
      <c r="A40" s="36">
        <v>10</v>
      </c>
      <c r="B40" s="43"/>
      <c r="C40" s="42" t="s">
        <v>118</v>
      </c>
      <c r="D40" s="36"/>
      <c r="E40" s="45"/>
      <c r="F40" s="45"/>
      <c r="G40" s="46"/>
      <c r="H40" s="51">
        <v>2720543</v>
      </c>
      <c r="I40" s="125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1:21" ht="14.25">
      <c r="A41" s="36">
        <v>11</v>
      </c>
      <c r="B41" s="43"/>
      <c r="C41" s="42" t="s">
        <v>133</v>
      </c>
      <c r="D41" s="36"/>
      <c r="E41" s="45"/>
      <c r="F41" s="45"/>
      <c r="G41" s="46"/>
      <c r="H41" s="51">
        <v>5648041</v>
      </c>
      <c r="I41" s="125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1" ht="14.25">
      <c r="A42" s="36">
        <v>12</v>
      </c>
      <c r="B42" s="43"/>
      <c r="C42" s="42" t="s">
        <v>120</v>
      </c>
      <c r="D42" s="36"/>
      <c r="E42" s="45"/>
      <c r="F42" s="45"/>
      <c r="G42" s="46"/>
      <c r="H42" s="51">
        <v>738881</v>
      </c>
      <c r="I42" s="125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1:21" ht="14.25">
      <c r="A43" s="36">
        <v>13</v>
      </c>
      <c r="B43" s="43"/>
      <c r="C43" s="42" t="s">
        <v>121</v>
      </c>
      <c r="D43" s="36"/>
      <c r="E43" s="45"/>
      <c r="F43" s="45"/>
      <c r="G43" s="46"/>
      <c r="H43" s="51">
        <v>6454904</v>
      </c>
      <c r="I43" s="125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1:21" ht="28.5">
      <c r="A44" s="36">
        <v>14</v>
      </c>
      <c r="B44" s="43"/>
      <c r="C44" s="42" t="s">
        <v>138</v>
      </c>
      <c r="D44" s="36"/>
      <c r="E44" s="45"/>
      <c r="F44" s="45"/>
      <c r="G44" s="46"/>
      <c r="H44" s="51">
        <v>1613726</v>
      </c>
      <c r="I44" s="125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1:21">
      <c r="A45" s="36">
        <v>15</v>
      </c>
      <c r="B45" s="43"/>
      <c r="C45" s="44" t="s">
        <v>116</v>
      </c>
      <c r="D45" s="36"/>
      <c r="E45" s="95">
        <v>1</v>
      </c>
      <c r="F45" s="95" t="s">
        <v>32</v>
      </c>
      <c r="G45" s="98">
        <f>H45</f>
        <v>99015000</v>
      </c>
      <c r="H45" s="62">
        <f>SUM(H39:H44)</f>
        <v>99015000</v>
      </c>
      <c r="I45" s="126"/>
      <c r="J45" s="40"/>
      <c r="K45" s="40"/>
      <c r="L45" s="40"/>
      <c r="M45" s="40"/>
      <c r="O45" s="40">
        <v>1</v>
      </c>
      <c r="P45" s="40"/>
      <c r="Q45" s="40"/>
      <c r="R45" s="40"/>
      <c r="S45" s="40"/>
      <c r="T45" s="40"/>
      <c r="U45" s="40"/>
    </row>
    <row r="46" spans="1:21" ht="15" customHeight="1">
      <c r="A46" s="36">
        <v>16</v>
      </c>
      <c r="B46" s="49"/>
      <c r="C46" s="76" t="s">
        <v>40</v>
      </c>
      <c r="D46" s="94"/>
      <c r="E46" s="50">
        <v>1</v>
      </c>
      <c r="F46" s="99" t="s">
        <v>32</v>
      </c>
      <c r="G46" s="67">
        <f>H98+H172</f>
        <v>985000</v>
      </c>
      <c r="H46" s="66">
        <f>G46</f>
        <v>985000</v>
      </c>
      <c r="I46" s="96"/>
      <c r="J46" s="40"/>
      <c r="K46" s="40"/>
      <c r="L46" s="40"/>
      <c r="M46" s="40"/>
      <c r="N46" s="40"/>
      <c r="O46" s="40"/>
      <c r="P46" s="40">
        <v>1</v>
      </c>
      <c r="Q46" s="47"/>
      <c r="R46" s="40"/>
      <c r="S46" s="47"/>
      <c r="T46" s="40"/>
      <c r="U46" s="40"/>
    </row>
    <row r="47" spans="1:21" ht="15" customHeight="1">
      <c r="A47" s="36">
        <v>17</v>
      </c>
      <c r="B47" s="52"/>
      <c r="C47" s="77" t="s">
        <v>41</v>
      </c>
      <c r="D47" s="64"/>
      <c r="E47" s="28"/>
      <c r="F47" s="28"/>
      <c r="G47" s="33"/>
      <c r="I47" s="127" t="s">
        <v>31</v>
      </c>
      <c r="J47" s="39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1:21" ht="15" customHeight="1">
      <c r="A48" s="36">
        <v>18</v>
      </c>
      <c r="B48" s="37"/>
      <c r="C48" s="29" t="s">
        <v>157</v>
      </c>
      <c r="D48" s="53"/>
      <c r="E48" s="28"/>
      <c r="F48" s="28"/>
      <c r="G48" s="33"/>
      <c r="H48" s="64"/>
      <c r="I48" s="128"/>
      <c r="J48" s="39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1:21" ht="15" customHeight="1">
      <c r="A49" s="36">
        <v>19</v>
      </c>
      <c r="B49" s="37"/>
      <c r="C49" s="30" t="s">
        <v>42</v>
      </c>
      <c r="D49" s="53"/>
      <c r="E49" s="28">
        <v>12</v>
      </c>
      <c r="F49" s="28" t="s">
        <v>43</v>
      </c>
      <c r="G49" s="33">
        <v>560</v>
      </c>
      <c r="H49" s="64">
        <f t="shared" ref="H49:H165" si="1">G49*E49</f>
        <v>6720</v>
      </c>
      <c r="I49" s="128"/>
      <c r="J49" s="39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21" ht="15" customHeight="1">
      <c r="A50" s="36">
        <v>20</v>
      </c>
      <c r="B50" s="37"/>
      <c r="C50" s="30" t="s">
        <v>48</v>
      </c>
      <c r="D50" s="54"/>
      <c r="E50" s="28">
        <v>12</v>
      </c>
      <c r="F50" s="28" t="s">
        <v>43</v>
      </c>
      <c r="G50" s="33">
        <v>210</v>
      </c>
      <c r="H50" s="64">
        <f t="shared" si="1"/>
        <v>2520</v>
      </c>
      <c r="I50" s="128"/>
      <c r="J50" s="39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1:21" ht="15" customHeight="1">
      <c r="A51" s="36">
        <v>21</v>
      </c>
      <c r="B51" s="37"/>
      <c r="C51" s="31" t="s">
        <v>44</v>
      </c>
      <c r="D51" s="53"/>
      <c r="E51" s="28">
        <v>4</v>
      </c>
      <c r="F51" s="28" t="s">
        <v>57</v>
      </c>
      <c r="G51" s="33">
        <v>2250</v>
      </c>
      <c r="H51" s="64">
        <f t="shared" si="1"/>
        <v>9000</v>
      </c>
      <c r="I51" s="128"/>
      <c r="J51" s="39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1:21" ht="15" customHeight="1">
      <c r="A52" s="36">
        <v>22</v>
      </c>
      <c r="B52" s="37"/>
      <c r="C52" s="31" t="s">
        <v>107</v>
      </c>
      <c r="D52" s="53"/>
      <c r="E52" s="28">
        <v>4</v>
      </c>
      <c r="F52" s="28" t="s">
        <v>33</v>
      </c>
      <c r="G52" s="33">
        <v>550</v>
      </c>
      <c r="H52" s="64">
        <f t="shared" si="1"/>
        <v>2200</v>
      </c>
      <c r="I52" s="128"/>
      <c r="J52" s="39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1:21" ht="15" customHeight="1">
      <c r="A53" s="36">
        <v>23</v>
      </c>
      <c r="B53" s="37"/>
      <c r="C53" s="30" t="s">
        <v>45</v>
      </c>
      <c r="D53" s="53"/>
      <c r="E53" s="28">
        <v>3</v>
      </c>
      <c r="F53" s="28" t="s">
        <v>46</v>
      </c>
      <c r="G53" s="33">
        <v>60</v>
      </c>
      <c r="H53" s="64">
        <f t="shared" si="1"/>
        <v>180</v>
      </c>
      <c r="I53" s="128"/>
      <c r="J53" s="39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1:21" ht="15" customHeight="1">
      <c r="A54" s="36">
        <v>24</v>
      </c>
      <c r="B54" s="37"/>
      <c r="C54" s="29" t="s">
        <v>158</v>
      </c>
      <c r="D54" s="53"/>
      <c r="E54" s="28"/>
      <c r="F54" s="28"/>
      <c r="G54" s="33"/>
      <c r="H54" s="64"/>
      <c r="I54" s="128"/>
      <c r="J54" s="39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1:21" ht="15" customHeight="1">
      <c r="A55" s="36">
        <v>25</v>
      </c>
      <c r="B55" s="37"/>
      <c r="C55" s="30" t="s">
        <v>42</v>
      </c>
      <c r="D55" s="53"/>
      <c r="E55" s="28">
        <v>10</v>
      </c>
      <c r="F55" s="28" t="s">
        <v>43</v>
      </c>
      <c r="G55" s="33">
        <v>560</v>
      </c>
      <c r="H55" s="64">
        <f t="shared" ref="H55:H59" si="2">G55*E55</f>
        <v>5600</v>
      </c>
      <c r="I55" s="128"/>
      <c r="J55" s="39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1:21" ht="15" customHeight="1">
      <c r="A56" s="36">
        <v>26</v>
      </c>
      <c r="B56" s="37"/>
      <c r="C56" s="30" t="s">
        <v>48</v>
      </c>
      <c r="D56" s="54"/>
      <c r="E56" s="28">
        <v>12</v>
      </c>
      <c r="F56" s="28" t="s">
        <v>43</v>
      </c>
      <c r="G56" s="33">
        <v>210</v>
      </c>
      <c r="H56" s="64">
        <f t="shared" si="2"/>
        <v>2520</v>
      </c>
      <c r="I56" s="128"/>
      <c r="J56" s="39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  <row r="57" spans="1:21" ht="15" customHeight="1">
      <c r="A57" s="36">
        <v>27</v>
      </c>
      <c r="B57" s="37"/>
      <c r="C57" s="31" t="s">
        <v>44</v>
      </c>
      <c r="D57" s="53"/>
      <c r="E57" s="28">
        <v>5</v>
      </c>
      <c r="F57" s="28" t="s">
        <v>57</v>
      </c>
      <c r="G57" s="33">
        <v>2250</v>
      </c>
      <c r="H57" s="64">
        <f t="shared" si="2"/>
        <v>11250</v>
      </c>
      <c r="I57" s="128"/>
      <c r="J57" s="39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1:21" ht="15" customHeight="1">
      <c r="A58" s="36">
        <v>28</v>
      </c>
      <c r="B58" s="37"/>
      <c r="C58" s="31" t="s">
        <v>107</v>
      </c>
      <c r="D58" s="53"/>
      <c r="E58" s="28">
        <v>8</v>
      </c>
      <c r="F58" s="28" t="s">
        <v>33</v>
      </c>
      <c r="G58" s="33">
        <v>550</v>
      </c>
      <c r="H58" s="64">
        <f t="shared" si="2"/>
        <v>4400</v>
      </c>
      <c r="I58" s="128"/>
      <c r="J58" s="39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  <row r="59" spans="1:21" ht="15" customHeight="1">
      <c r="A59" s="36">
        <v>29</v>
      </c>
      <c r="B59" s="37"/>
      <c r="C59" s="30" t="s">
        <v>45</v>
      </c>
      <c r="D59" s="53"/>
      <c r="E59" s="28">
        <v>4</v>
      </c>
      <c r="F59" s="28" t="s">
        <v>46</v>
      </c>
      <c r="G59" s="33">
        <v>60</v>
      </c>
      <c r="H59" s="64">
        <f t="shared" si="2"/>
        <v>240</v>
      </c>
      <c r="I59" s="128"/>
      <c r="J59" s="39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</row>
    <row r="60" spans="1:21" ht="15" customHeight="1">
      <c r="A60" s="36">
        <v>30</v>
      </c>
      <c r="B60" s="37"/>
      <c r="C60" s="29" t="s">
        <v>47</v>
      </c>
      <c r="D60" s="54"/>
      <c r="E60" s="28"/>
      <c r="F60" s="28"/>
      <c r="G60" s="33"/>
      <c r="H60" s="64"/>
      <c r="I60" s="128"/>
      <c r="J60" s="39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1:21" ht="15" customHeight="1">
      <c r="A61" s="36">
        <v>31</v>
      </c>
      <c r="B61" s="37"/>
      <c r="C61" s="30" t="s">
        <v>48</v>
      </c>
      <c r="D61" s="54"/>
      <c r="E61" s="28">
        <v>8</v>
      </c>
      <c r="F61" s="28" t="s">
        <v>43</v>
      </c>
      <c r="G61" s="33">
        <v>210</v>
      </c>
      <c r="H61" s="64">
        <f t="shared" si="1"/>
        <v>1680</v>
      </c>
      <c r="I61" s="128"/>
      <c r="J61" s="39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</row>
    <row r="62" spans="1:21" ht="15" customHeight="1">
      <c r="A62" s="36">
        <v>32</v>
      </c>
      <c r="B62" s="37"/>
      <c r="C62" s="30" t="s">
        <v>42</v>
      </c>
      <c r="D62" s="53"/>
      <c r="E62" s="28">
        <v>12</v>
      </c>
      <c r="F62" s="28" t="s">
        <v>43</v>
      </c>
      <c r="G62" s="33">
        <v>560</v>
      </c>
      <c r="H62" s="64">
        <f t="shared" si="1"/>
        <v>6720</v>
      </c>
      <c r="I62" s="128"/>
      <c r="J62" s="39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</row>
    <row r="63" spans="1:21" ht="15" customHeight="1">
      <c r="A63" s="36">
        <v>33</v>
      </c>
      <c r="B63" s="37"/>
      <c r="C63" s="30" t="s">
        <v>93</v>
      </c>
      <c r="D63" s="54"/>
      <c r="E63" s="28">
        <v>3</v>
      </c>
      <c r="F63" s="28" t="s">
        <v>33</v>
      </c>
      <c r="G63" s="33">
        <v>3700</v>
      </c>
      <c r="H63" s="64">
        <f t="shared" si="1"/>
        <v>11100</v>
      </c>
      <c r="I63" s="128"/>
      <c r="J63" s="39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</row>
    <row r="64" spans="1:21" ht="15" customHeight="1">
      <c r="A64" s="36">
        <v>34</v>
      </c>
      <c r="B64" s="37"/>
      <c r="C64" s="30" t="s">
        <v>125</v>
      </c>
      <c r="D64" s="54"/>
      <c r="E64" s="28">
        <v>1</v>
      </c>
      <c r="F64" s="28" t="s">
        <v>36</v>
      </c>
      <c r="G64" s="33">
        <v>35500</v>
      </c>
      <c r="H64" s="64">
        <f t="shared" si="1"/>
        <v>35500</v>
      </c>
      <c r="I64" s="128"/>
      <c r="J64" s="39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</row>
    <row r="65" spans="1:21" ht="15" customHeight="1">
      <c r="A65" s="36">
        <v>35</v>
      </c>
      <c r="B65" s="37"/>
      <c r="C65" s="31" t="s">
        <v>44</v>
      </c>
      <c r="D65" s="53"/>
      <c r="E65" s="28">
        <v>10</v>
      </c>
      <c r="F65" s="28" t="s">
        <v>57</v>
      </c>
      <c r="G65" s="33">
        <v>2250</v>
      </c>
      <c r="H65" s="64">
        <f t="shared" si="1"/>
        <v>22500</v>
      </c>
      <c r="I65" s="128"/>
      <c r="J65" s="39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</row>
    <row r="66" spans="1:21" ht="15" customHeight="1">
      <c r="A66" s="36">
        <v>36</v>
      </c>
      <c r="B66" s="37"/>
      <c r="C66" s="31" t="s">
        <v>49</v>
      </c>
      <c r="D66" s="38"/>
      <c r="E66" s="28">
        <v>6</v>
      </c>
      <c r="F66" s="28" t="s">
        <v>46</v>
      </c>
      <c r="G66" s="32">
        <v>655</v>
      </c>
      <c r="H66" s="64">
        <f>G66*E66</f>
        <v>3930</v>
      </c>
      <c r="I66" s="128"/>
      <c r="J66" s="39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</row>
    <row r="67" spans="1:21" ht="15" customHeight="1">
      <c r="A67" s="36">
        <v>37</v>
      </c>
      <c r="B67" s="42"/>
      <c r="C67" s="31" t="s">
        <v>34</v>
      </c>
      <c r="D67" s="45"/>
      <c r="E67" s="28">
        <v>50</v>
      </c>
      <c r="F67" s="28" t="s">
        <v>33</v>
      </c>
      <c r="G67" s="32">
        <v>20</v>
      </c>
      <c r="H67" s="64">
        <f>E67*G67</f>
        <v>1000</v>
      </c>
      <c r="I67" s="128"/>
      <c r="J67" s="55"/>
      <c r="K67" s="55"/>
      <c r="L67" s="55"/>
      <c r="M67" s="55"/>
      <c r="N67" s="55"/>
      <c r="O67" s="55"/>
      <c r="P67" s="55"/>
      <c r="Q67" s="55"/>
      <c r="R67" s="51"/>
      <c r="S67" s="47"/>
      <c r="T67" s="47"/>
      <c r="U67" s="47"/>
    </row>
    <row r="68" spans="1:21" ht="15" customHeight="1">
      <c r="A68" s="36">
        <v>38</v>
      </c>
      <c r="B68" s="42"/>
      <c r="C68" s="31" t="s">
        <v>97</v>
      </c>
      <c r="D68" s="45"/>
      <c r="E68" s="28">
        <v>10</v>
      </c>
      <c r="F68" s="28" t="s">
        <v>33</v>
      </c>
      <c r="G68" s="32">
        <v>1800</v>
      </c>
      <c r="H68" s="64">
        <f t="shared" ref="H68:H77" si="3">E68*G68</f>
        <v>18000</v>
      </c>
      <c r="I68" s="128"/>
      <c r="J68" s="55"/>
      <c r="K68" s="55"/>
      <c r="L68" s="55"/>
      <c r="M68" s="55"/>
      <c r="N68" s="55"/>
      <c r="O68" s="55"/>
      <c r="P68" s="55"/>
      <c r="Q68" s="55"/>
      <c r="R68" s="51"/>
      <c r="S68" s="47"/>
      <c r="T68" s="47"/>
      <c r="U68" s="47"/>
    </row>
    <row r="69" spans="1:21" ht="15" customHeight="1">
      <c r="A69" s="36">
        <v>39</v>
      </c>
      <c r="B69" s="42"/>
      <c r="C69" s="31" t="s">
        <v>98</v>
      </c>
      <c r="D69" s="45"/>
      <c r="E69" s="28">
        <v>50</v>
      </c>
      <c r="F69" s="28" t="s">
        <v>33</v>
      </c>
      <c r="G69" s="32">
        <v>525</v>
      </c>
      <c r="H69" s="64">
        <f t="shared" si="3"/>
        <v>26250</v>
      </c>
      <c r="I69" s="128"/>
      <c r="J69" s="55"/>
      <c r="K69" s="55"/>
      <c r="L69" s="55"/>
      <c r="M69" s="55"/>
      <c r="N69" s="55"/>
      <c r="O69" s="55"/>
      <c r="P69" s="55"/>
      <c r="Q69" s="55"/>
      <c r="R69" s="51"/>
      <c r="S69" s="47"/>
      <c r="T69" s="47"/>
      <c r="U69" s="47"/>
    </row>
    <row r="70" spans="1:21" ht="15" customHeight="1">
      <c r="A70" s="36">
        <v>40</v>
      </c>
      <c r="B70" s="42"/>
      <c r="C70" s="31" t="s">
        <v>99</v>
      </c>
      <c r="D70" s="45"/>
      <c r="E70" s="28">
        <v>8</v>
      </c>
      <c r="F70" s="28" t="s">
        <v>33</v>
      </c>
      <c r="G70" s="32">
        <v>450</v>
      </c>
      <c r="H70" s="64">
        <f t="shared" si="3"/>
        <v>3600</v>
      </c>
      <c r="I70" s="128"/>
      <c r="J70" s="55"/>
      <c r="K70" s="55"/>
      <c r="L70" s="55"/>
      <c r="M70" s="55"/>
      <c r="N70" s="55"/>
      <c r="O70" s="55"/>
      <c r="P70" s="55"/>
      <c r="Q70" s="55"/>
      <c r="R70" s="51"/>
      <c r="S70" s="47"/>
      <c r="T70" s="47"/>
      <c r="U70" s="47"/>
    </row>
    <row r="71" spans="1:21" ht="15" customHeight="1">
      <c r="A71" s="36">
        <v>41</v>
      </c>
      <c r="B71" s="42"/>
      <c r="C71" s="31" t="s">
        <v>100</v>
      </c>
      <c r="D71" s="45"/>
      <c r="E71" s="28">
        <v>18</v>
      </c>
      <c r="F71" s="28" t="s">
        <v>101</v>
      </c>
      <c r="G71" s="32">
        <v>40</v>
      </c>
      <c r="H71" s="64">
        <f t="shared" si="3"/>
        <v>720</v>
      </c>
      <c r="I71" s="128"/>
      <c r="J71" s="55"/>
      <c r="K71" s="55"/>
      <c r="L71" s="55"/>
      <c r="M71" s="55"/>
      <c r="N71" s="55"/>
      <c r="O71" s="55"/>
      <c r="P71" s="55"/>
      <c r="Q71" s="55"/>
      <c r="R71" s="51"/>
      <c r="S71" s="47"/>
      <c r="T71" s="47"/>
      <c r="U71" s="47"/>
    </row>
    <row r="72" spans="1:21" ht="15" customHeight="1">
      <c r="A72" s="36">
        <v>42</v>
      </c>
      <c r="B72" s="42"/>
      <c r="C72" s="31" t="s">
        <v>102</v>
      </c>
      <c r="D72" s="45"/>
      <c r="E72" s="28">
        <v>20</v>
      </c>
      <c r="F72" s="28" t="s">
        <v>33</v>
      </c>
      <c r="G72" s="32">
        <v>200</v>
      </c>
      <c r="H72" s="64">
        <f t="shared" si="3"/>
        <v>4000</v>
      </c>
      <c r="I72" s="128"/>
      <c r="J72" s="55"/>
      <c r="K72" s="55"/>
      <c r="L72" s="55"/>
      <c r="M72" s="55"/>
      <c r="N72" s="55"/>
      <c r="O72" s="55"/>
      <c r="P72" s="55"/>
      <c r="Q72" s="55"/>
      <c r="R72" s="51"/>
      <c r="S72" s="47"/>
      <c r="T72" s="47"/>
      <c r="U72" s="47"/>
    </row>
    <row r="73" spans="1:21" ht="15" customHeight="1">
      <c r="A73" s="36">
        <v>43</v>
      </c>
      <c r="B73" s="42"/>
      <c r="C73" s="31" t="s">
        <v>103</v>
      </c>
      <c r="D73" s="45"/>
      <c r="E73" s="28">
        <v>10</v>
      </c>
      <c r="F73" s="28" t="s">
        <v>46</v>
      </c>
      <c r="G73" s="32">
        <v>100</v>
      </c>
      <c r="H73" s="64">
        <f t="shared" si="3"/>
        <v>1000</v>
      </c>
      <c r="I73" s="128"/>
      <c r="J73" s="55"/>
      <c r="K73" s="55"/>
      <c r="L73" s="55"/>
      <c r="M73" s="55"/>
      <c r="N73" s="55"/>
      <c r="O73" s="55"/>
      <c r="P73" s="55"/>
      <c r="Q73" s="55"/>
      <c r="R73" s="51"/>
      <c r="S73" s="47"/>
      <c r="T73" s="47"/>
      <c r="U73" s="47"/>
    </row>
    <row r="74" spans="1:21" ht="15" customHeight="1">
      <c r="A74" s="36">
        <v>44</v>
      </c>
      <c r="B74" s="42"/>
      <c r="C74" s="31" t="s">
        <v>109</v>
      </c>
      <c r="D74" s="45"/>
      <c r="E74" s="28">
        <v>5</v>
      </c>
      <c r="F74" s="28" t="s">
        <v>33</v>
      </c>
      <c r="G74" s="32">
        <v>95</v>
      </c>
      <c r="H74" s="64">
        <f t="shared" si="3"/>
        <v>475</v>
      </c>
      <c r="I74" s="128"/>
      <c r="J74" s="55"/>
      <c r="K74" s="55"/>
      <c r="L74" s="55"/>
      <c r="M74" s="55"/>
      <c r="N74" s="55"/>
      <c r="O74" s="55"/>
      <c r="P74" s="55"/>
      <c r="Q74" s="55"/>
      <c r="R74" s="51"/>
      <c r="S74" s="47"/>
      <c r="T74" s="47"/>
      <c r="U74" s="47"/>
    </row>
    <row r="75" spans="1:21" ht="15" customHeight="1">
      <c r="A75" s="36">
        <v>45</v>
      </c>
      <c r="B75" s="42"/>
      <c r="C75" s="31" t="s">
        <v>110</v>
      </c>
      <c r="D75" s="45"/>
      <c r="E75" s="28">
        <v>4</v>
      </c>
      <c r="F75" s="28" t="s">
        <v>33</v>
      </c>
      <c r="G75" s="32">
        <v>369.95</v>
      </c>
      <c r="H75" s="64">
        <f t="shared" si="3"/>
        <v>1479.8</v>
      </c>
      <c r="I75" s="128"/>
      <c r="J75" s="55"/>
      <c r="K75" s="55"/>
      <c r="L75" s="55"/>
      <c r="M75" s="55"/>
      <c r="N75" s="55"/>
      <c r="O75" s="55"/>
      <c r="P75" s="55"/>
      <c r="Q75" s="55"/>
      <c r="R75" s="51"/>
      <c r="S75" s="47"/>
      <c r="T75" s="47"/>
      <c r="U75" s="47"/>
    </row>
    <row r="76" spans="1:21" ht="15" customHeight="1">
      <c r="A76" s="36">
        <v>46</v>
      </c>
      <c r="B76" s="42"/>
      <c r="C76" s="31" t="s">
        <v>111</v>
      </c>
      <c r="D76" s="45"/>
      <c r="E76" s="28">
        <v>4</v>
      </c>
      <c r="F76" s="28" t="s">
        <v>33</v>
      </c>
      <c r="G76" s="32">
        <v>48</v>
      </c>
      <c r="H76" s="64">
        <f t="shared" si="3"/>
        <v>192</v>
      </c>
      <c r="I76" s="128"/>
      <c r="J76" s="55"/>
      <c r="K76" s="55"/>
      <c r="L76" s="55"/>
      <c r="M76" s="55"/>
      <c r="N76" s="55"/>
      <c r="O76" s="55"/>
      <c r="P76" s="55"/>
      <c r="Q76" s="55"/>
      <c r="R76" s="51"/>
      <c r="S76" s="47"/>
      <c r="T76" s="47"/>
      <c r="U76" s="47"/>
    </row>
    <row r="77" spans="1:21" ht="15" customHeight="1">
      <c r="A77" s="36">
        <v>47</v>
      </c>
      <c r="B77" s="48"/>
      <c r="C77" s="31" t="s">
        <v>35</v>
      </c>
      <c r="D77" s="56"/>
      <c r="E77" s="28">
        <v>50</v>
      </c>
      <c r="F77" s="28" t="s">
        <v>33</v>
      </c>
      <c r="G77" s="32">
        <v>15</v>
      </c>
      <c r="H77" s="64">
        <f t="shared" si="3"/>
        <v>750</v>
      </c>
      <c r="I77" s="128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1:21" ht="15" customHeight="1">
      <c r="A78" s="36">
        <v>48</v>
      </c>
      <c r="B78" s="37"/>
      <c r="C78" s="31" t="s">
        <v>50</v>
      </c>
      <c r="D78" s="38"/>
      <c r="E78" s="28">
        <v>20</v>
      </c>
      <c r="F78" s="28" t="s">
        <v>94</v>
      </c>
      <c r="G78" s="32">
        <v>220</v>
      </c>
      <c r="H78" s="64">
        <f t="shared" si="1"/>
        <v>4400</v>
      </c>
      <c r="I78" s="128"/>
      <c r="J78" s="39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1:21" ht="15" customHeight="1">
      <c r="A79" s="36">
        <v>49</v>
      </c>
      <c r="B79" s="48"/>
      <c r="C79" s="31" t="s">
        <v>51</v>
      </c>
      <c r="D79" s="57"/>
      <c r="E79" s="28">
        <v>10</v>
      </c>
      <c r="F79" s="28" t="s">
        <v>36</v>
      </c>
      <c r="G79" s="32">
        <v>320</v>
      </c>
      <c r="H79" s="64">
        <f t="shared" si="1"/>
        <v>3200</v>
      </c>
      <c r="I79" s="128"/>
      <c r="J79" s="40"/>
      <c r="K79" s="40"/>
      <c r="L79" s="40"/>
      <c r="M79" s="40"/>
      <c r="N79" s="39"/>
      <c r="O79" s="40"/>
      <c r="P79" s="40"/>
      <c r="Q79" s="40"/>
      <c r="R79" s="40"/>
      <c r="S79" s="40"/>
      <c r="T79" s="40"/>
      <c r="U79" s="40"/>
    </row>
    <row r="80" spans="1:21" ht="15" customHeight="1">
      <c r="A80" s="36">
        <v>50</v>
      </c>
      <c r="B80" s="42"/>
      <c r="C80" s="30" t="s">
        <v>108</v>
      </c>
      <c r="D80" s="58"/>
      <c r="E80" s="28">
        <v>5</v>
      </c>
      <c r="F80" s="28" t="s">
        <v>94</v>
      </c>
      <c r="G80" s="33">
        <v>250</v>
      </c>
      <c r="H80" s="64">
        <f t="shared" si="1"/>
        <v>1250</v>
      </c>
      <c r="I80" s="128"/>
      <c r="J80" s="55"/>
      <c r="K80" s="55"/>
      <c r="L80" s="55"/>
      <c r="M80" s="55"/>
      <c r="N80" s="55"/>
      <c r="O80" s="55"/>
      <c r="P80" s="55"/>
      <c r="Q80" s="55"/>
      <c r="R80" s="51"/>
      <c r="S80" s="47"/>
      <c r="T80" s="47"/>
      <c r="U80" s="47"/>
    </row>
    <row r="81" spans="1:21" ht="15" customHeight="1">
      <c r="A81" s="36">
        <v>51</v>
      </c>
      <c r="B81" s="48"/>
      <c r="C81" s="30" t="s">
        <v>53</v>
      </c>
      <c r="D81" s="58"/>
      <c r="E81" s="28">
        <v>12</v>
      </c>
      <c r="F81" s="28" t="s">
        <v>33</v>
      </c>
      <c r="G81" s="33">
        <v>315</v>
      </c>
      <c r="H81" s="64">
        <f t="shared" si="1"/>
        <v>3780</v>
      </c>
      <c r="I81" s="128"/>
      <c r="J81" s="40"/>
      <c r="K81" s="40"/>
      <c r="L81" s="40"/>
      <c r="M81" s="40"/>
      <c r="N81" s="39"/>
      <c r="O81" s="40"/>
      <c r="P81" s="40"/>
      <c r="Q81" s="40"/>
      <c r="R81" s="40"/>
      <c r="S81" s="40"/>
      <c r="T81" s="40"/>
      <c r="U81" s="40"/>
    </row>
    <row r="82" spans="1:21" ht="15" customHeight="1">
      <c r="A82" s="36">
        <v>52</v>
      </c>
      <c r="B82" s="48"/>
      <c r="C82" s="29" t="s">
        <v>55</v>
      </c>
      <c r="D82" s="53"/>
      <c r="E82" s="34"/>
      <c r="F82" s="34"/>
      <c r="G82" s="35"/>
      <c r="H82" s="64"/>
      <c r="I82" s="128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1:21" ht="15" customHeight="1">
      <c r="A83" s="36">
        <v>53</v>
      </c>
      <c r="B83" s="48"/>
      <c r="C83" s="30" t="s">
        <v>48</v>
      </c>
      <c r="D83" s="54"/>
      <c r="E83" s="28">
        <v>12</v>
      </c>
      <c r="F83" s="28" t="s">
        <v>43</v>
      </c>
      <c r="G83" s="33">
        <v>210</v>
      </c>
      <c r="H83" s="64">
        <f t="shared" ref="H83" si="4">G83*E83</f>
        <v>2520</v>
      </c>
      <c r="I83" s="128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1:21" ht="15" customHeight="1">
      <c r="A84" s="36">
        <v>54</v>
      </c>
      <c r="B84" s="48"/>
      <c r="C84" s="30" t="s">
        <v>42</v>
      </c>
      <c r="D84" s="38"/>
      <c r="E84" s="28">
        <v>8</v>
      </c>
      <c r="F84" s="28" t="s">
        <v>43</v>
      </c>
      <c r="G84" s="33">
        <v>560</v>
      </c>
      <c r="H84" s="64">
        <f t="shared" si="1"/>
        <v>4480</v>
      </c>
      <c r="I84" s="128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  <row r="85" spans="1:21" ht="15" customHeight="1">
      <c r="A85" s="36">
        <v>55</v>
      </c>
      <c r="B85" s="48"/>
      <c r="C85" s="30" t="s">
        <v>56</v>
      </c>
      <c r="D85" s="38"/>
      <c r="E85" s="28">
        <v>12</v>
      </c>
      <c r="F85" s="28" t="s">
        <v>57</v>
      </c>
      <c r="G85" s="33">
        <v>200</v>
      </c>
      <c r="H85" s="64">
        <f t="shared" si="1"/>
        <v>2400</v>
      </c>
      <c r="I85" s="128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</row>
    <row r="86" spans="1:21" ht="15" customHeight="1">
      <c r="A86" s="36">
        <v>56</v>
      </c>
      <c r="B86" s="48"/>
      <c r="C86" s="30" t="s">
        <v>104</v>
      </c>
      <c r="D86" s="38"/>
      <c r="E86" s="28">
        <v>12</v>
      </c>
      <c r="F86" s="28" t="s">
        <v>57</v>
      </c>
      <c r="G86" s="33">
        <v>570</v>
      </c>
      <c r="H86" s="64">
        <f t="shared" si="1"/>
        <v>6840</v>
      </c>
      <c r="I86" s="128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1:21" ht="15" customHeight="1">
      <c r="A87" s="36">
        <v>57</v>
      </c>
      <c r="B87" s="48"/>
      <c r="C87" s="30" t="s">
        <v>105</v>
      </c>
      <c r="D87" s="38"/>
      <c r="E87" s="28">
        <v>12</v>
      </c>
      <c r="F87" s="28" t="s">
        <v>57</v>
      </c>
      <c r="G87" s="33">
        <v>25</v>
      </c>
      <c r="H87" s="64">
        <f t="shared" si="1"/>
        <v>300</v>
      </c>
      <c r="I87" s="128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</row>
    <row r="88" spans="1:21" ht="15" customHeight="1">
      <c r="A88" s="36">
        <v>58</v>
      </c>
      <c r="B88" s="48"/>
      <c r="C88" s="31" t="s">
        <v>106</v>
      </c>
      <c r="D88" s="38"/>
      <c r="E88" s="28">
        <v>10</v>
      </c>
      <c r="F88" s="28" t="s">
        <v>46</v>
      </c>
      <c r="G88" s="32">
        <v>260</v>
      </c>
      <c r="H88" s="64">
        <f>G88*E88</f>
        <v>2600</v>
      </c>
      <c r="I88" s="128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</row>
    <row r="89" spans="1:21" ht="15" customHeight="1">
      <c r="A89" s="36">
        <v>59</v>
      </c>
      <c r="B89" s="48"/>
      <c r="C89" s="31" t="s">
        <v>95</v>
      </c>
      <c r="D89" s="38"/>
      <c r="E89" s="28">
        <v>5</v>
      </c>
      <c r="F89" s="28" t="s">
        <v>57</v>
      </c>
      <c r="G89" s="32">
        <v>3650</v>
      </c>
      <c r="H89" s="64">
        <f t="shared" ref="H89" si="5">G89*E89</f>
        <v>18250</v>
      </c>
      <c r="I89" s="128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</row>
    <row r="90" spans="1:21" ht="15" customHeight="1">
      <c r="A90" s="36">
        <v>60</v>
      </c>
      <c r="B90" s="48"/>
      <c r="C90" s="31" t="s">
        <v>92</v>
      </c>
      <c r="D90" s="38"/>
      <c r="E90" s="28">
        <v>10</v>
      </c>
      <c r="F90" s="28" t="s">
        <v>46</v>
      </c>
      <c r="G90" s="32">
        <v>250</v>
      </c>
      <c r="H90" s="64">
        <f t="shared" si="1"/>
        <v>2500</v>
      </c>
      <c r="I90" s="128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</row>
    <row r="91" spans="1:21" ht="15" customHeight="1">
      <c r="A91" s="36">
        <v>61</v>
      </c>
      <c r="B91" s="48"/>
      <c r="C91" s="29" t="s">
        <v>58</v>
      </c>
      <c r="D91" s="38"/>
      <c r="E91" s="28"/>
      <c r="F91" s="28"/>
      <c r="G91" s="35"/>
      <c r="H91" s="64"/>
      <c r="I91" s="128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</row>
    <row r="92" spans="1:21" s="41" customFormat="1" ht="15" customHeight="1">
      <c r="A92" s="36">
        <v>62</v>
      </c>
      <c r="B92" s="37"/>
      <c r="C92" s="30" t="s">
        <v>48</v>
      </c>
      <c r="D92" s="38"/>
      <c r="E92" s="28">
        <v>8</v>
      </c>
      <c r="F92" s="28" t="s">
        <v>96</v>
      </c>
      <c r="G92" s="33">
        <v>210</v>
      </c>
      <c r="H92" s="64">
        <f t="shared" si="1"/>
        <v>1680</v>
      </c>
      <c r="I92" s="128"/>
      <c r="J92" s="39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</row>
    <row r="93" spans="1:21" s="41" customFormat="1" ht="15" customHeight="1">
      <c r="A93" s="36">
        <v>63</v>
      </c>
      <c r="B93" s="37"/>
      <c r="C93" s="30" t="s">
        <v>42</v>
      </c>
      <c r="D93" s="38"/>
      <c r="E93" s="28">
        <v>3</v>
      </c>
      <c r="F93" s="28" t="s">
        <v>43</v>
      </c>
      <c r="G93" s="33">
        <v>560</v>
      </c>
      <c r="H93" s="64">
        <f t="shared" si="1"/>
        <v>1680</v>
      </c>
      <c r="I93" s="128"/>
      <c r="J93" s="39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</row>
    <row r="94" spans="1:21" s="41" customFormat="1" ht="15" customHeight="1">
      <c r="A94" s="36">
        <v>64</v>
      </c>
      <c r="B94" s="37"/>
      <c r="C94" s="31" t="s">
        <v>44</v>
      </c>
      <c r="D94" s="53"/>
      <c r="E94" s="28">
        <v>2</v>
      </c>
      <c r="F94" s="28" t="s">
        <v>36</v>
      </c>
      <c r="G94" s="33">
        <v>2250</v>
      </c>
      <c r="H94" s="64">
        <f t="shared" si="1"/>
        <v>4500</v>
      </c>
      <c r="I94" s="128"/>
      <c r="J94" s="39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</row>
    <row r="95" spans="1:21" s="41" customFormat="1" ht="15" customHeight="1">
      <c r="A95" s="36">
        <v>65</v>
      </c>
      <c r="B95" s="37"/>
      <c r="C95" s="31" t="s">
        <v>34</v>
      </c>
      <c r="D95" s="45"/>
      <c r="E95" s="28">
        <v>50</v>
      </c>
      <c r="F95" s="28" t="s">
        <v>33</v>
      </c>
      <c r="G95" s="32">
        <v>25</v>
      </c>
      <c r="H95" s="64">
        <f>E95*G95</f>
        <v>1250</v>
      </c>
      <c r="I95" s="128"/>
      <c r="J95" s="39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</row>
    <row r="96" spans="1:21" s="41" customFormat="1" ht="15" customHeight="1">
      <c r="A96" s="36">
        <v>66</v>
      </c>
      <c r="B96" s="37"/>
      <c r="C96" s="30" t="s">
        <v>52</v>
      </c>
      <c r="D96" s="58"/>
      <c r="E96" s="28">
        <v>20</v>
      </c>
      <c r="F96" s="28" t="s">
        <v>94</v>
      </c>
      <c r="G96" s="33">
        <v>250</v>
      </c>
      <c r="H96" s="64">
        <f t="shared" ref="H96" si="6">G96*E96</f>
        <v>5000</v>
      </c>
      <c r="I96" s="128"/>
      <c r="J96" s="39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</row>
    <row r="97" spans="1:21" ht="15" customHeight="1">
      <c r="A97" s="36">
        <v>67</v>
      </c>
      <c r="B97" s="37"/>
      <c r="C97" s="31" t="s">
        <v>50</v>
      </c>
      <c r="D97" s="53"/>
      <c r="E97" s="28">
        <v>5</v>
      </c>
      <c r="F97" s="28" t="s">
        <v>94</v>
      </c>
      <c r="G97" s="32">
        <v>220</v>
      </c>
      <c r="H97" s="64">
        <f t="shared" si="1"/>
        <v>1100</v>
      </c>
      <c r="I97" s="128"/>
      <c r="J97" s="39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</row>
    <row r="98" spans="1:21" ht="15" customHeight="1">
      <c r="A98" s="36">
        <v>68</v>
      </c>
      <c r="B98" s="70"/>
      <c r="C98" s="63" t="s">
        <v>59</v>
      </c>
      <c r="D98" s="53"/>
      <c r="E98" s="28"/>
      <c r="F98" s="28"/>
      <c r="G98" s="32"/>
      <c r="H98" s="64">
        <f>SUM(H49:H97)</f>
        <v>251256.8</v>
      </c>
      <c r="I98" s="129"/>
      <c r="J98" s="39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</row>
    <row r="99" spans="1:21" ht="15" customHeight="1">
      <c r="A99" s="36">
        <v>69</v>
      </c>
      <c r="B99" s="71"/>
      <c r="C99" s="27" t="s">
        <v>60</v>
      </c>
      <c r="D99" s="38"/>
      <c r="E99" s="34"/>
      <c r="F99" s="34"/>
      <c r="G99" s="35"/>
      <c r="H99" s="64"/>
      <c r="I99" s="127" t="s">
        <v>31</v>
      </c>
      <c r="K99" s="40"/>
      <c r="L99" s="40"/>
      <c r="M99" s="40"/>
      <c r="N99" s="40"/>
      <c r="O99" s="40"/>
      <c r="P99" s="39">
        <v>1</v>
      </c>
      <c r="Q99" s="40"/>
      <c r="R99" s="40"/>
      <c r="S99" s="40"/>
      <c r="T99" s="40"/>
      <c r="U99" s="40"/>
    </row>
    <row r="100" spans="1:21" ht="15" customHeight="1">
      <c r="A100" s="36">
        <v>70</v>
      </c>
      <c r="B100" s="37"/>
      <c r="C100" s="29" t="s">
        <v>54</v>
      </c>
      <c r="D100" s="58"/>
      <c r="E100" s="34"/>
      <c r="F100" s="34"/>
      <c r="G100" s="35"/>
      <c r="H100" s="64"/>
      <c r="I100" s="128"/>
      <c r="J100" s="39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</row>
    <row r="101" spans="1:21" ht="47.25">
      <c r="A101" s="36">
        <v>71</v>
      </c>
      <c r="B101" s="37"/>
      <c r="C101" s="93" t="s">
        <v>140</v>
      </c>
      <c r="D101" s="59"/>
      <c r="E101" s="28">
        <v>120</v>
      </c>
      <c r="F101" s="28" t="s">
        <v>68</v>
      </c>
      <c r="G101" s="33">
        <v>500</v>
      </c>
      <c r="H101" s="64">
        <f>G101*E101</f>
        <v>60000</v>
      </c>
      <c r="I101" s="128"/>
      <c r="J101" s="39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</row>
    <row r="102" spans="1:21" ht="30" customHeight="1">
      <c r="A102" s="36">
        <v>72</v>
      </c>
      <c r="B102" s="37"/>
      <c r="C102" s="93" t="s">
        <v>139</v>
      </c>
      <c r="D102" s="59"/>
      <c r="E102" s="28">
        <v>60</v>
      </c>
      <c r="F102" s="28" t="s">
        <v>68</v>
      </c>
      <c r="G102" s="33">
        <v>500</v>
      </c>
      <c r="H102" s="64">
        <f>G102*E102</f>
        <v>30000</v>
      </c>
      <c r="I102" s="128"/>
      <c r="J102" s="39"/>
      <c r="K102" s="40"/>
      <c r="M102" s="40"/>
      <c r="N102" s="40"/>
      <c r="O102" s="40"/>
      <c r="P102" s="40"/>
      <c r="Q102" s="40"/>
      <c r="R102" s="40"/>
      <c r="S102" s="40"/>
      <c r="T102" s="40"/>
      <c r="U102" s="40"/>
    </row>
    <row r="103" spans="1:21" ht="15.75">
      <c r="A103" s="36">
        <v>73</v>
      </c>
      <c r="B103" s="37"/>
      <c r="C103" s="29" t="s">
        <v>141</v>
      </c>
      <c r="D103" s="38"/>
      <c r="E103" s="34"/>
      <c r="F103" s="34"/>
      <c r="G103" s="35"/>
      <c r="H103" s="64"/>
      <c r="I103" s="128"/>
      <c r="J103" s="39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</row>
    <row r="104" spans="1:21" ht="15.75">
      <c r="A104" s="36">
        <v>74</v>
      </c>
      <c r="B104" s="37"/>
      <c r="C104" s="29" t="s">
        <v>164</v>
      </c>
      <c r="D104" s="60"/>
      <c r="E104" s="34"/>
      <c r="F104" s="34"/>
      <c r="G104" s="35"/>
      <c r="H104" s="64"/>
      <c r="I104" s="128"/>
      <c r="J104" s="39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</row>
    <row r="105" spans="1:21" ht="15.75">
      <c r="A105" s="36">
        <v>75</v>
      </c>
      <c r="B105" s="37"/>
      <c r="C105" s="30" t="s">
        <v>163</v>
      </c>
      <c r="D105" s="53"/>
      <c r="E105" s="28">
        <f>20*4*2*2</f>
        <v>320</v>
      </c>
      <c r="F105" s="28" t="s">
        <v>33</v>
      </c>
      <c r="G105" s="33">
        <v>120</v>
      </c>
      <c r="H105" s="64">
        <f t="shared" ref="H105" si="7">G105*E105</f>
        <v>38400</v>
      </c>
      <c r="I105" s="128"/>
      <c r="J105" s="39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</row>
    <row r="106" spans="1:21" ht="15.75">
      <c r="A106" s="36">
        <v>76</v>
      </c>
      <c r="B106" s="37"/>
      <c r="C106" s="29" t="s">
        <v>142</v>
      </c>
      <c r="D106" s="38"/>
      <c r="E106" s="34"/>
      <c r="F106" s="34"/>
      <c r="G106" s="35"/>
      <c r="H106" s="64"/>
      <c r="I106" s="128"/>
      <c r="J106" s="39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</row>
    <row r="107" spans="1:21" ht="15.75">
      <c r="A107" s="36">
        <v>77</v>
      </c>
      <c r="B107" s="37"/>
      <c r="C107" s="30" t="s">
        <v>143</v>
      </c>
      <c r="D107" s="38"/>
      <c r="E107" s="28">
        <v>150</v>
      </c>
      <c r="F107" s="28" t="s">
        <v>33</v>
      </c>
      <c r="G107" s="33">
        <v>120</v>
      </c>
      <c r="H107" s="64">
        <f t="shared" ref="H107" si="8">G107*E107</f>
        <v>18000</v>
      </c>
      <c r="I107" s="128"/>
      <c r="J107" s="39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</row>
    <row r="108" spans="1:21" ht="15" customHeight="1">
      <c r="A108" s="36">
        <v>78</v>
      </c>
      <c r="B108" s="37"/>
      <c r="C108" s="29" t="s">
        <v>167</v>
      </c>
      <c r="D108" s="38"/>
      <c r="E108" s="34"/>
      <c r="F108" s="34"/>
      <c r="G108" s="35"/>
      <c r="H108" s="64"/>
      <c r="I108" s="128"/>
      <c r="J108" s="39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</row>
    <row r="109" spans="1:21" ht="15" customHeight="1">
      <c r="A109" s="36">
        <v>79</v>
      </c>
      <c r="B109" s="37"/>
      <c r="C109" s="29" t="s">
        <v>152</v>
      </c>
      <c r="D109" s="60"/>
      <c r="E109" s="34"/>
      <c r="F109" s="34"/>
      <c r="G109" s="35"/>
      <c r="H109" s="64"/>
      <c r="I109" s="128"/>
      <c r="J109" s="39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</row>
    <row r="110" spans="1:21" ht="15" customHeight="1">
      <c r="A110" s="36">
        <v>80</v>
      </c>
      <c r="B110" s="37"/>
      <c r="C110" s="30" t="s">
        <v>153</v>
      </c>
      <c r="D110" s="53"/>
      <c r="E110" s="28">
        <f>12*12</f>
        <v>144</v>
      </c>
      <c r="F110" s="28" t="s">
        <v>33</v>
      </c>
      <c r="G110" s="33">
        <v>120</v>
      </c>
      <c r="H110" s="64">
        <f t="shared" si="1"/>
        <v>17280</v>
      </c>
      <c r="I110" s="128"/>
      <c r="J110" s="39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</row>
    <row r="111" spans="1:21" ht="15" customHeight="1">
      <c r="A111" s="36">
        <v>81</v>
      </c>
      <c r="B111" s="42"/>
      <c r="C111" s="30" t="s">
        <v>154</v>
      </c>
      <c r="D111" s="38"/>
      <c r="E111" s="34"/>
      <c r="F111" s="34"/>
      <c r="G111" s="35"/>
      <c r="H111" s="64"/>
      <c r="I111" s="128"/>
      <c r="J111" s="55"/>
      <c r="K111" s="55"/>
      <c r="L111" s="55"/>
      <c r="M111" s="55"/>
      <c r="N111" s="55"/>
      <c r="O111" s="55"/>
      <c r="P111" s="55"/>
      <c r="Q111" s="55"/>
      <c r="R111" s="51"/>
      <c r="S111" s="47"/>
      <c r="T111" s="47"/>
      <c r="U111" s="47"/>
    </row>
    <row r="112" spans="1:21" ht="15" customHeight="1">
      <c r="A112" s="36">
        <v>82</v>
      </c>
      <c r="B112" s="42"/>
      <c r="C112" s="30" t="s">
        <v>132</v>
      </c>
      <c r="D112" s="38"/>
      <c r="E112" s="28">
        <v>120</v>
      </c>
      <c r="F112" s="28" t="s">
        <v>33</v>
      </c>
      <c r="G112" s="33">
        <v>120</v>
      </c>
      <c r="H112" s="64">
        <f t="shared" si="1"/>
        <v>14400</v>
      </c>
      <c r="I112" s="128"/>
      <c r="J112" s="55"/>
      <c r="K112" s="55"/>
      <c r="L112" s="55"/>
      <c r="M112" s="55"/>
      <c r="N112" s="55"/>
      <c r="O112" s="55"/>
      <c r="P112" s="55"/>
      <c r="Q112" s="55"/>
      <c r="R112" s="51"/>
      <c r="S112" s="47"/>
      <c r="T112" s="47"/>
      <c r="U112" s="47"/>
    </row>
    <row r="113" spans="1:21" ht="15" customHeight="1">
      <c r="A113" s="36">
        <v>83</v>
      </c>
      <c r="B113" s="42"/>
      <c r="C113" s="29" t="s">
        <v>145</v>
      </c>
      <c r="D113" s="61"/>
      <c r="E113" s="34"/>
      <c r="F113" s="34"/>
      <c r="G113" s="35"/>
      <c r="H113" s="64"/>
      <c r="I113" s="128"/>
      <c r="J113" s="55"/>
      <c r="K113" s="55"/>
      <c r="L113" s="55"/>
      <c r="M113" s="55"/>
      <c r="N113" s="55"/>
      <c r="O113" s="55"/>
      <c r="P113" s="55"/>
      <c r="Q113" s="55"/>
      <c r="R113" s="51"/>
      <c r="S113" s="47"/>
      <c r="T113" s="47"/>
      <c r="U113" s="47"/>
    </row>
    <row r="114" spans="1:21" ht="15" customHeight="1">
      <c r="A114" s="36">
        <v>84</v>
      </c>
      <c r="B114" s="42"/>
      <c r="C114" s="30" t="s">
        <v>146</v>
      </c>
      <c r="D114" s="38"/>
      <c r="E114" s="28">
        <v>30</v>
      </c>
      <c r="F114" s="28" t="s">
        <v>33</v>
      </c>
      <c r="G114" s="33">
        <v>120</v>
      </c>
      <c r="H114" s="64">
        <f t="shared" ref="H114:H115" si="9">G114*E114</f>
        <v>3600</v>
      </c>
      <c r="I114" s="128"/>
      <c r="J114" s="55"/>
      <c r="K114" s="55"/>
      <c r="L114" s="55"/>
      <c r="M114" s="55"/>
      <c r="N114" s="55"/>
      <c r="O114" s="55"/>
      <c r="P114" s="55"/>
      <c r="Q114" s="55"/>
      <c r="R114" s="51"/>
      <c r="S114" s="47"/>
      <c r="T114" s="47"/>
      <c r="U114" s="47"/>
    </row>
    <row r="115" spans="1:21" ht="15" customHeight="1">
      <c r="A115" s="36">
        <v>85</v>
      </c>
      <c r="B115" s="42"/>
      <c r="C115" s="30" t="s">
        <v>126</v>
      </c>
      <c r="D115" s="38"/>
      <c r="E115" s="28">
        <v>4</v>
      </c>
      <c r="F115" s="28" t="s">
        <v>43</v>
      </c>
      <c r="G115" s="33">
        <v>210</v>
      </c>
      <c r="H115" s="64">
        <f t="shared" si="9"/>
        <v>840</v>
      </c>
      <c r="I115" s="128"/>
      <c r="J115" s="55"/>
      <c r="K115" s="55"/>
      <c r="L115" s="55"/>
      <c r="M115" s="55"/>
      <c r="N115" s="55"/>
      <c r="O115" s="55"/>
      <c r="P115" s="55"/>
      <c r="Q115" s="55"/>
      <c r="R115" s="51"/>
      <c r="S115" s="47"/>
      <c r="T115" s="47"/>
      <c r="U115" s="47"/>
    </row>
    <row r="116" spans="1:21" ht="15" customHeight="1">
      <c r="A116" s="36">
        <v>86</v>
      </c>
      <c r="B116" s="42"/>
      <c r="C116" s="29" t="s">
        <v>144</v>
      </c>
      <c r="D116" s="61"/>
      <c r="E116" s="34"/>
      <c r="F116" s="34"/>
      <c r="G116" s="35"/>
      <c r="H116" s="64"/>
      <c r="I116" s="128"/>
      <c r="J116" s="55"/>
      <c r="K116" s="55"/>
      <c r="L116" s="55"/>
      <c r="M116" s="55"/>
      <c r="N116" s="55"/>
      <c r="O116" s="55"/>
      <c r="P116" s="55"/>
      <c r="Q116" s="55"/>
      <c r="R116" s="51"/>
      <c r="S116" s="47"/>
      <c r="T116" s="47"/>
      <c r="U116" s="47"/>
    </row>
    <row r="117" spans="1:21" ht="15" customHeight="1">
      <c r="A117" s="36">
        <v>87</v>
      </c>
      <c r="B117" s="42"/>
      <c r="C117" s="30" t="s">
        <v>174</v>
      </c>
      <c r="D117" s="38"/>
      <c r="E117" s="28">
        <v>60</v>
      </c>
      <c r="F117" s="28" t="s">
        <v>33</v>
      </c>
      <c r="G117" s="33">
        <v>120</v>
      </c>
      <c r="H117" s="64">
        <f t="shared" si="1"/>
        <v>7200</v>
      </c>
      <c r="I117" s="128"/>
      <c r="J117" s="55"/>
      <c r="K117" s="55"/>
      <c r="L117" s="55"/>
      <c r="M117" s="55"/>
      <c r="N117" s="55"/>
      <c r="O117" s="55"/>
      <c r="P117" s="55"/>
      <c r="Q117" s="55"/>
      <c r="R117" s="51"/>
      <c r="S117" s="47"/>
      <c r="T117" s="47"/>
      <c r="U117" s="47"/>
    </row>
    <row r="118" spans="1:21" ht="15" customHeight="1">
      <c r="A118" s="36">
        <v>88</v>
      </c>
      <c r="B118" s="42"/>
      <c r="C118" s="30" t="s">
        <v>126</v>
      </c>
      <c r="D118" s="38"/>
      <c r="E118" s="28">
        <v>4</v>
      </c>
      <c r="F118" s="28" t="s">
        <v>43</v>
      </c>
      <c r="G118" s="33">
        <v>210</v>
      </c>
      <c r="H118" s="64">
        <f t="shared" si="1"/>
        <v>840</v>
      </c>
      <c r="I118" s="128"/>
      <c r="J118" s="55"/>
      <c r="K118" s="55"/>
      <c r="L118" s="55"/>
      <c r="M118" s="55"/>
      <c r="N118" s="55"/>
      <c r="O118" s="55"/>
      <c r="P118" s="55"/>
      <c r="Q118" s="55"/>
      <c r="R118" s="51"/>
      <c r="S118" s="47"/>
      <c r="T118" s="47"/>
      <c r="U118" s="47"/>
    </row>
    <row r="119" spans="1:21" ht="15" customHeight="1">
      <c r="A119" s="36">
        <v>89</v>
      </c>
      <c r="B119" s="42"/>
      <c r="C119" s="29" t="s">
        <v>159</v>
      </c>
      <c r="D119" s="61"/>
      <c r="E119" s="34"/>
      <c r="F119" s="34"/>
      <c r="G119" s="35"/>
      <c r="H119" s="64"/>
      <c r="I119" s="128"/>
      <c r="J119" s="55"/>
      <c r="K119" s="55"/>
      <c r="L119" s="55"/>
      <c r="M119" s="55"/>
      <c r="N119" s="55"/>
      <c r="O119" s="55"/>
      <c r="P119" s="55"/>
      <c r="Q119" s="55"/>
      <c r="R119" s="51"/>
      <c r="S119" s="47"/>
      <c r="T119" s="47"/>
      <c r="U119" s="47"/>
    </row>
    <row r="120" spans="1:21" ht="15" customHeight="1">
      <c r="A120" s="36">
        <v>90</v>
      </c>
      <c r="B120" s="42"/>
      <c r="C120" s="30" t="s">
        <v>151</v>
      </c>
      <c r="D120" s="38"/>
      <c r="E120" s="28">
        <v>80</v>
      </c>
      <c r="F120" s="28" t="s">
        <v>33</v>
      </c>
      <c r="G120" s="33">
        <v>120</v>
      </c>
      <c r="H120" s="64">
        <f t="shared" ref="H120:H121" si="10">G120*E120</f>
        <v>9600</v>
      </c>
      <c r="I120" s="128"/>
      <c r="J120" s="55"/>
      <c r="K120" s="55"/>
      <c r="L120" s="55"/>
      <c r="M120" s="55"/>
      <c r="N120" s="55"/>
      <c r="O120" s="55"/>
      <c r="P120" s="55"/>
      <c r="Q120" s="55"/>
      <c r="R120" s="51"/>
      <c r="S120" s="47"/>
      <c r="T120" s="47"/>
      <c r="U120" s="47"/>
    </row>
    <row r="121" spans="1:21" ht="15" customHeight="1">
      <c r="A121" s="36">
        <v>91</v>
      </c>
      <c r="B121" s="42"/>
      <c r="C121" s="30" t="s">
        <v>126</v>
      </c>
      <c r="D121" s="38"/>
      <c r="E121" s="28">
        <v>4</v>
      </c>
      <c r="F121" s="28" t="s">
        <v>43</v>
      </c>
      <c r="G121" s="33">
        <v>210</v>
      </c>
      <c r="H121" s="64">
        <f t="shared" si="10"/>
        <v>840</v>
      </c>
      <c r="I121" s="128"/>
      <c r="J121" s="55"/>
      <c r="K121" s="55"/>
      <c r="L121" s="55"/>
      <c r="M121" s="55"/>
      <c r="N121" s="55"/>
      <c r="O121" s="55"/>
      <c r="P121" s="55"/>
      <c r="Q121" s="55"/>
      <c r="R121" s="51"/>
      <c r="S121" s="47"/>
      <c r="T121" s="47"/>
      <c r="U121" s="47"/>
    </row>
    <row r="122" spans="1:21" ht="15" customHeight="1">
      <c r="A122" s="36">
        <v>92</v>
      </c>
      <c r="B122" s="42"/>
      <c r="C122" s="29" t="s">
        <v>172</v>
      </c>
      <c r="D122" s="61"/>
      <c r="E122" s="34"/>
      <c r="F122" s="34"/>
      <c r="G122" s="35"/>
      <c r="H122" s="64"/>
      <c r="I122" s="128"/>
      <c r="J122" s="55"/>
      <c r="K122" s="55"/>
      <c r="L122" s="55"/>
      <c r="M122" s="55"/>
      <c r="N122" s="55"/>
      <c r="O122" s="55"/>
      <c r="P122" s="55"/>
      <c r="Q122" s="55"/>
      <c r="R122" s="51"/>
      <c r="S122" s="47"/>
      <c r="T122" s="47"/>
      <c r="U122" s="47"/>
    </row>
    <row r="123" spans="1:21" ht="15" customHeight="1">
      <c r="A123" s="36">
        <v>93</v>
      </c>
      <c r="B123" s="42"/>
      <c r="C123" s="30" t="s">
        <v>151</v>
      </c>
      <c r="D123" s="38"/>
      <c r="E123" s="28">
        <f>20*12</f>
        <v>240</v>
      </c>
      <c r="F123" s="28" t="s">
        <v>33</v>
      </c>
      <c r="G123" s="33">
        <v>120</v>
      </c>
      <c r="H123" s="64">
        <f t="shared" ref="H123:H124" si="11">G123*E123</f>
        <v>28800</v>
      </c>
      <c r="I123" s="128"/>
      <c r="J123" s="55"/>
      <c r="K123" s="55"/>
      <c r="L123" s="55"/>
      <c r="M123" s="55"/>
      <c r="N123" s="55"/>
      <c r="O123" s="55"/>
      <c r="P123" s="55"/>
      <c r="Q123" s="55"/>
      <c r="R123" s="51"/>
      <c r="S123" s="47"/>
      <c r="T123" s="47"/>
      <c r="U123" s="47"/>
    </row>
    <row r="124" spans="1:21" ht="15" customHeight="1">
      <c r="A124" s="36">
        <v>94</v>
      </c>
      <c r="B124" s="42"/>
      <c r="C124" s="30" t="s">
        <v>126</v>
      </c>
      <c r="D124" s="38"/>
      <c r="E124" s="28">
        <v>2</v>
      </c>
      <c r="F124" s="28" t="s">
        <v>43</v>
      </c>
      <c r="G124" s="33">
        <v>210</v>
      </c>
      <c r="H124" s="64">
        <f t="shared" si="11"/>
        <v>420</v>
      </c>
      <c r="I124" s="128"/>
      <c r="J124" s="55"/>
      <c r="K124" s="55"/>
      <c r="L124" s="55"/>
      <c r="M124" s="55"/>
      <c r="N124" s="55"/>
      <c r="O124" s="55"/>
      <c r="P124" s="55"/>
      <c r="Q124" s="55"/>
      <c r="R124" s="51"/>
      <c r="S124" s="47"/>
      <c r="T124" s="47"/>
      <c r="U124" s="47"/>
    </row>
    <row r="125" spans="1:21" ht="15" customHeight="1">
      <c r="A125" s="36">
        <v>95</v>
      </c>
      <c r="B125" s="42"/>
      <c r="C125" s="27" t="s">
        <v>161</v>
      </c>
      <c r="D125" s="38"/>
      <c r="E125" s="28"/>
      <c r="F125" s="28"/>
      <c r="G125" s="33"/>
      <c r="H125" s="64"/>
      <c r="I125" s="128"/>
      <c r="J125" s="55"/>
      <c r="K125" s="55"/>
      <c r="L125" s="55"/>
      <c r="M125" s="55"/>
      <c r="N125" s="55"/>
      <c r="O125" s="55"/>
      <c r="P125" s="55"/>
      <c r="Q125" s="55"/>
      <c r="R125" s="51"/>
      <c r="S125" s="47"/>
      <c r="T125" s="47"/>
      <c r="U125" s="47"/>
    </row>
    <row r="126" spans="1:21" ht="15" customHeight="1">
      <c r="A126" s="36">
        <v>96</v>
      </c>
      <c r="B126" s="42"/>
      <c r="C126" s="29" t="s">
        <v>162</v>
      </c>
      <c r="D126" s="61"/>
      <c r="E126" s="34"/>
      <c r="F126" s="34"/>
      <c r="G126" s="35"/>
      <c r="H126" s="64"/>
      <c r="I126" s="128"/>
      <c r="J126" s="55"/>
      <c r="K126" s="55"/>
      <c r="L126" s="55"/>
      <c r="M126" s="55"/>
      <c r="N126" s="55"/>
      <c r="O126" s="55"/>
      <c r="P126" s="55"/>
      <c r="Q126" s="55"/>
      <c r="R126" s="51"/>
      <c r="S126" s="47"/>
      <c r="T126" s="47"/>
      <c r="U126" s="47"/>
    </row>
    <row r="127" spans="1:21" ht="15" customHeight="1">
      <c r="A127" s="36">
        <v>97</v>
      </c>
      <c r="B127" s="42"/>
      <c r="C127" s="30" t="s">
        <v>169</v>
      </c>
      <c r="D127" s="38"/>
      <c r="E127" s="28"/>
      <c r="F127" s="28"/>
      <c r="G127" s="33"/>
      <c r="H127" s="64"/>
      <c r="I127" s="128"/>
      <c r="J127" s="55"/>
      <c r="K127" s="55"/>
      <c r="L127" s="55"/>
      <c r="M127" s="55"/>
      <c r="N127" s="55"/>
      <c r="O127" s="55"/>
      <c r="P127" s="55"/>
      <c r="Q127" s="55"/>
      <c r="R127" s="51"/>
      <c r="S127" s="47"/>
      <c r="T127" s="47"/>
      <c r="U127" s="47"/>
    </row>
    <row r="128" spans="1:21" ht="15" customHeight="1">
      <c r="A128" s="36">
        <v>98</v>
      </c>
      <c r="B128" s="42"/>
      <c r="C128" s="29" t="s">
        <v>168</v>
      </c>
      <c r="D128" s="38"/>
      <c r="E128" s="28"/>
      <c r="F128" s="28"/>
      <c r="G128" s="33"/>
      <c r="H128" s="64"/>
      <c r="I128" s="128"/>
      <c r="J128" s="55"/>
      <c r="K128" s="55"/>
      <c r="L128" s="55"/>
      <c r="M128" s="55"/>
      <c r="N128" s="55"/>
      <c r="O128" s="55"/>
      <c r="P128" s="55"/>
      <c r="Q128" s="55"/>
      <c r="R128" s="51"/>
      <c r="S128" s="47"/>
      <c r="T128" s="47"/>
      <c r="U128" s="47"/>
    </row>
    <row r="129" spans="1:21" ht="15" customHeight="1">
      <c r="A129" s="36">
        <v>99</v>
      </c>
      <c r="B129" s="42"/>
      <c r="C129" s="30" t="s">
        <v>170</v>
      </c>
      <c r="D129" s="38"/>
      <c r="E129" s="28">
        <f>8*12</f>
        <v>96</v>
      </c>
      <c r="F129" s="28" t="s">
        <v>33</v>
      </c>
      <c r="G129" s="33">
        <v>120</v>
      </c>
      <c r="H129" s="64">
        <f t="shared" ref="H129" si="12">G129*E129</f>
        <v>11520</v>
      </c>
      <c r="I129" s="128"/>
      <c r="J129" s="55"/>
      <c r="K129" s="55"/>
      <c r="L129" s="55"/>
      <c r="M129" s="55"/>
      <c r="N129" s="55"/>
      <c r="O129" s="55"/>
      <c r="P129" s="55"/>
      <c r="Q129" s="55"/>
      <c r="R129" s="51"/>
      <c r="S129" s="47"/>
      <c r="T129" s="47"/>
      <c r="U129" s="47"/>
    </row>
    <row r="130" spans="1:21" ht="15" customHeight="1">
      <c r="A130" s="36">
        <v>100</v>
      </c>
      <c r="B130" s="42"/>
      <c r="C130" s="27" t="s">
        <v>61</v>
      </c>
      <c r="D130" s="54"/>
      <c r="E130" s="34"/>
      <c r="F130" s="34"/>
      <c r="G130" s="35"/>
      <c r="H130" s="64"/>
      <c r="I130" s="128"/>
      <c r="J130" s="55"/>
      <c r="K130" s="55"/>
      <c r="L130" s="55"/>
      <c r="M130" s="55"/>
      <c r="N130" s="55"/>
      <c r="O130" s="55"/>
      <c r="P130" s="55"/>
      <c r="Q130" s="55"/>
      <c r="R130" s="51"/>
      <c r="S130" s="47"/>
      <c r="T130" s="47"/>
      <c r="U130" s="47"/>
    </row>
    <row r="131" spans="1:21" ht="15" customHeight="1">
      <c r="A131" s="36">
        <v>101</v>
      </c>
      <c r="B131" s="42"/>
      <c r="C131" s="29" t="s">
        <v>113</v>
      </c>
      <c r="D131" s="54"/>
      <c r="E131" s="34"/>
      <c r="F131" s="34"/>
      <c r="G131" s="35"/>
      <c r="H131" s="64"/>
      <c r="I131" s="128"/>
      <c r="J131" s="55"/>
      <c r="K131" s="55"/>
      <c r="L131" s="55"/>
      <c r="M131" s="55"/>
      <c r="N131" s="55"/>
      <c r="O131" s="55"/>
      <c r="P131" s="55"/>
      <c r="Q131" s="55"/>
      <c r="R131" s="51"/>
      <c r="S131" s="47"/>
      <c r="T131" s="47"/>
      <c r="U131" s="47"/>
    </row>
    <row r="132" spans="1:21" ht="15" customHeight="1">
      <c r="A132" s="36">
        <v>102</v>
      </c>
      <c r="B132" s="42"/>
      <c r="C132" s="30" t="s">
        <v>147</v>
      </c>
      <c r="D132" s="60"/>
      <c r="E132" s="28">
        <v>100</v>
      </c>
      <c r="F132" s="28" t="s">
        <v>33</v>
      </c>
      <c r="G132" s="33">
        <v>120</v>
      </c>
      <c r="H132" s="64">
        <f t="shared" ref="H132:H134" si="13">G132*E132</f>
        <v>12000</v>
      </c>
      <c r="I132" s="128"/>
      <c r="J132" s="55"/>
      <c r="K132" s="55"/>
      <c r="L132" s="55"/>
      <c r="M132" s="55"/>
      <c r="N132" s="55"/>
      <c r="O132" s="55"/>
      <c r="P132" s="55"/>
      <c r="Q132" s="55"/>
      <c r="R132" s="51"/>
      <c r="S132" s="47"/>
      <c r="T132" s="47"/>
      <c r="U132" s="47"/>
    </row>
    <row r="133" spans="1:21" ht="15" customHeight="1">
      <c r="A133" s="36">
        <v>103</v>
      </c>
      <c r="B133" s="42"/>
      <c r="C133" s="30" t="s">
        <v>127</v>
      </c>
      <c r="D133" s="38"/>
      <c r="E133" s="28">
        <v>2</v>
      </c>
      <c r="F133" s="28" t="s">
        <v>32</v>
      </c>
      <c r="G133" s="33">
        <v>2500</v>
      </c>
      <c r="H133" s="64">
        <f t="shared" si="13"/>
        <v>5000</v>
      </c>
      <c r="I133" s="128"/>
      <c r="J133" s="55"/>
      <c r="K133" s="55"/>
      <c r="L133" s="55"/>
      <c r="M133" s="55"/>
      <c r="N133" s="55"/>
      <c r="O133" s="55"/>
      <c r="P133" s="55"/>
      <c r="Q133" s="55"/>
      <c r="R133" s="51"/>
      <c r="S133" s="47"/>
      <c r="T133" s="47"/>
      <c r="U133" s="47"/>
    </row>
    <row r="134" spans="1:21" ht="15" customHeight="1">
      <c r="A134" s="36">
        <v>104</v>
      </c>
      <c r="B134" s="42"/>
      <c r="C134" s="30" t="s">
        <v>126</v>
      </c>
      <c r="D134" s="38"/>
      <c r="E134" s="28">
        <v>2</v>
      </c>
      <c r="F134" s="28" t="s">
        <v>43</v>
      </c>
      <c r="G134" s="33">
        <v>210</v>
      </c>
      <c r="H134" s="64">
        <f t="shared" si="13"/>
        <v>420</v>
      </c>
      <c r="I134" s="128"/>
      <c r="J134" s="55"/>
      <c r="K134" s="55"/>
      <c r="L134" s="55"/>
      <c r="M134" s="55"/>
      <c r="N134" s="55"/>
      <c r="O134" s="55"/>
      <c r="P134" s="55"/>
      <c r="Q134" s="55"/>
      <c r="R134" s="51"/>
      <c r="S134" s="47"/>
      <c r="T134" s="47"/>
      <c r="U134" s="47"/>
    </row>
    <row r="135" spans="1:21" ht="15" customHeight="1">
      <c r="A135" s="36">
        <v>105</v>
      </c>
      <c r="B135" s="42"/>
      <c r="C135" s="29" t="s">
        <v>160</v>
      </c>
      <c r="D135" s="54"/>
      <c r="E135" s="34"/>
      <c r="F135" s="34"/>
      <c r="G135" s="35"/>
      <c r="H135" s="64"/>
      <c r="I135" s="128"/>
      <c r="J135" s="55"/>
      <c r="K135" s="55"/>
      <c r="L135" s="55"/>
      <c r="M135" s="55"/>
      <c r="N135" s="55"/>
      <c r="O135" s="55"/>
      <c r="P135" s="55"/>
      <c r="Q135" s="55"/>
      <c r="R135" s="51"/>
      <c r="S135" s="47"/>
      <c r="T135" s="47"/>
      <c r="U135" s="47"/>
    </row>
    <row r="136" spans="1:21" ht="15" customHeight="1">
      <c r="A136" s="36">
        <v>106</v>
      </c>
      <c r="B136" s="42"/>
      <c r="C136" s="30" t="s">
        <v>129</v>
      </c>
      <c r="D136" s="60"/>
      <c r="E136" s="28">
        <v>80</v>
      </c>
      <c r="F136" s="28" t="s">
        <v>33</v>
      </c>
      <c r="G136" s="33">
        <v>120</v>
      </c>
      <c r="H136" s="64">
        <f t="shared" ref="H136" si="14">G136*E136</f>
        <v>9600</v>
      </c>
      <c r="I136" s="128"/>
      <c r="J136" s="55"/>
      <c r="K136" s="55"/>
      <c r="L136" s="55"/>
      <c r="M136" s="55"/>
      <c r="N136" s="55"/>
      <c r="O136" s="55"/>
      <c r="P136" s="55"/>
      <c r="Q136" s="55"/>
      <c r="R136" s="51"/>
      <c r="S136" s="47"/>
      <c r="T136" s="47"/>
      <c r="U136" s="47"/>
    </row>
    <row r="137" spans="1:21" ht="15" customHeight="1">
      <c r="A137" s="36">
        <v>107</v>
      </c>
      <c r="B137" s="42"/>
      <c r="C137" s="29" t="s">
        <v>155</v>
      </c>
      <c r="D137" s="54"/>
      <c r="E137" s="34"/>
      <c r="F137" s="34"/>
      <c r="G137" s="35"/>
      <c r="H137" s="64"/>
      <c r="I137" s="128"/>
      <c r="J137" s="55"/>
      <c r="K137" s="55"/>
      <c r="L137" s="55"/>
      <c r="M137" s="55"/>
      <c r="N137" s="55"/>
      <c r="O137" s="55"/>
      <c r="P137" s="55"/>
      <c r="Q137" s="55"/>
      <c r="R137" s="51"/>
      <c r="S137" s="47"/>
      <c r="T137" s="47"/>
      <c r="U137" s="47"/>
    </row>
    <row r="138" spans="1:21" ht="15" customHeight="1">
      <c r="A138" s="36">
        <v>108</v>
      </c>
      <c r="B138" s="42"/>
      <c r="C138" s="30" t="s">
        <v>129</v>
      </c>
      <c r="D138" s="60"/>
      <c r="E138" s="28">
        <v>40</v>
      </c>
      <c r="F138" s="28" t="s">
        <v>33</v>
      </c>
      <c r="G138" s="33">
        <v>120</v>
      </c>
      <c r="H138" s="64">
        <f t="shared" ref="H138" si="15">G138*E138</f>
        <v>4800</v>
      </c>
      <c r="I138" s="128"/>
      <c r="J138" s="55"/>
      <c r="K138" s="55"/>
      <c r="L138" s="55"/>
      <c r="M138" s="55"/>
      <c r="N138" s="55"/>
      <c r="O138" s="55"/>
      <c r="P138" s="55"/>
      <c r="Q138" s="55"/>
      <c r="R138" s="51"/>
      <c r="S138" s="47"/>
      <c r="T138" s="47"/>
      <c r="U138" s="47"/>
    </row>
    <row r="139" spans="1:21" ht="15" customHeight="1">
      <c r="A139" s="36">
        <v>109</v>
      </c>
      <c r="B139" s="42"/>
      <c r="C139" s="29" t="s">
        <v>62</v>
      </c>
      <c r="D139" s="54"/>
      <c r="E139" s="34"/>
      <c r="F139" s="34"/>
      <c r="G139" s="35"/>
      <c r="H139" s="64"/>
      <c r="I139" s="128"/>
      <c r="J139" s="55"/>
      <c r="K139" s="55"/>
      <c r="L139" s="55"/>
      <c r="M139" s="55"/>
      <c r="N139" s="55"/>
      <c r="O139" s="55"/>
      <c r="P139" s="55"/>
      <c r="Q139" s="55"/>
      <c r="R139" s="51"/>
      <c r="S139" s="47"/>
      <c r="T139" s="47"/>
      <c r="U139" s="47"/>
    </row>
    <row r="140" spans="1:21" ht="15" customHeight="1">
      <c r="A140" s="36">
        <v>110</v>
      </c>
      <c r="B140" s="42"/>
      <c r="C140" s="30" t="s">
        <v>129</v>
      </c>
      <c r="D140" s="60"/>
      <c r="E140" s="28">
        <v>20</v>
      </c>
      <c r="F140" s="28" t="s">
        <v>33</v>
      </c>
      <c r="G140" s="33">
        <v>120</v>
      </c>
      <c r="H140" s="64">
        <f t="shared" si="1"/>
        <v>2400</v>
      </c>
      <c r="I140" s="128"/>
      <c r="J140" s="55"/>
      <c r="K140" s="55"/>
      <c r="L140" s="55"/>
      <c r="M140" s="55"/>
      <c r="N140" s="55"/>
      <c r="O140" s="55"/>
      <c r="P140" s="55"/>
      <c r="Q140" s="55"/>
      <c r="R140" s="51"/>
      <c r="S140" s="47"/>
      <c r="T140" s="47"/>
      <c r="U140" s="47"/>
    </row>
    <row r="141" spans="1:21" ht="15" customHeight="1">
      <c r="A141" s="36">
        <v>111</v>
      </c>
      <c r="B141" s="42"/>
      <c r="C141" s="29" t="s">
        <v>63</v>
      </c>
      <c r="D141" s="53"/>
      <c r="E141" s="34"/>
      <c r="F141" s="34"/>
      <c r="G141" s="35"/>
      <c r="H141" s="64"/>
      <c r="I141" s="128"/>
      <c r="J141" s="55"/>
      <c r="K141" s="55"/>
      <c r="L141" s="55"/>
      <c r="M141" s="55"/>
      <c r="N141" s="55"/>
      <c r="O141" s="55"/>
      <c r="P141" s="55"/>
      <c r="Q141" s="55"/>
      <c r="R141" s="51"/>
      <c r="S141" s="47"/>
      <c r="T141" s="47"/>
      <c r="U141" s="47"/>
    </row>
    <row r="142" spans="1:21" ht="15" customHeight="1">
      <c r="A142" s="36">
        <v>112</v>
      </c>
      <c r="B142" s="42"/>
      <c r="C142" s="30" t="s">
        <v>127</v>
      </c>
      <c r="D142" s="38"/>
      <c r="E142" s="28">
        <v>2</v>
      </c>
      <c r="F142" s="28" t="s">
        <v>32</v>
      </c>
      <c r="G142" s="33">
        <v>2500</v>
      </c>
      <c r="H142" s="64">
        <f t="shared" ref="H142" si="16">G142*E142</f>
        <v>5000</v>
      </c>
      <c r="I142" s="128"/>
      <c r="J142" s="55"/>
      <c r="K142" s="55"/>
      <c r="L142" s="55"/>
      <c r="M142" s="55"/>
      <c r="N142" s="55"/>
      <c r="O142" s="55"/>
      <c r="P142" s="55"/>
      <c r="Q142" s="55"/>
      <c r="R142" s="51"/>
      <c r="S142" s="47"/>
      <c r="T142" s="47"/>
      <c r="U142" s="47"/>
    </row>
    <row r="143" spans="1:21" ht="15" customHeight="1">
      <c r="A143" s="36">
        <v>113</v>
      </c>
      <c r="B143" s="42"/>
      <c r="C143" s="30" t="s">
        <v>173</v>
      </c>
      <c r="D143" s="38"/>
      <c r="E143" s="28">
        <v>150</v>
      </c>
      <c r="F143" s="28" t="s">
        <v>33</v>
      </c>
      <c r="G143" s="33">
        <v>120</v>
      </c>
      <c r="H143" s="64">
        <f t="shared" si="1"/>
        <v>18000</v>
      </c>
      <c r="I143" s="128"/>
      <c r="J143" s="55"/>
      <c r="K143" s="55"/>
      <c r="L143" s="55"/>
      <c r="M143" s="55"/>
      <c r="N143" s="55"/>
      <c r="O143" s="55"/>
      <c r="P143" s="55"/>
      <c r="Q143" s="55"/>
      <c r="R143" s="51"/>
      <c r="S143" s="47"/>
      <c r="T143" s="47"/>
      <c r="U143" s="47"/>
    </row>
    <row r="144" spans="1:21" ht="15" customHeight="1">
      <c r="A144" s="36">
        <v>114</v>
      </c>
      <c r="B144" s="42"/>
      <c r="C144" s="30" t="s">
        <v>166</v>
      </c>
      <c r="D144" s="38"/>
      <c r="E144" s="28">
        <v>1</v>
      </c>
      <c r="F144" s="28" t="s">
        <v>32</v>
      </c>
      <c r="G144" s="33">
        <v>7500</v>
      </c>
      <c r="H144" s="64">
        <f t="shared" si="1"/>
        <v>7500</v>
      </c>
      <c r="I144" s="128"/>
      <c r="J144" s="55"/>
      <c r="K144" s="55"/>
      <c r="L144" s="55"/>
      <c r="M144" s="55"/>
      <c r="N144" s="55"/>
      <c r="O144" s="55"/>
      <c r="P144" s="55"/>
      <c r="Q144" s="55"/>
      <c r="R144" s="51"/>
      <c r="S144" s="47"/>
      <c r="T144" s="47"/>
      <c r="U144" s="47"/>
    </row>
    <row r="145" spans="1:21" ht="15" customHeight="1">
      <c r="A145" s="36">
        <v>115</v>
      </c>
      <c r="B145" s="42"/>
      <c r="C145" s="27" t="s">
        <v>80</v>
      </c>
      <c r="D145" s="38"/>
      <c r="E145" s="34"/>
      <c r="F145" s="34"/>
      <c r="G145" s="35"/>
      <c r="H145" s="64"/>
      <c r="I145" s="128"/>
      <c r="J145" s="55"/>
      <c r="K145" s="55"/>
      <c r="L145" s="55"/>
      <c r="M145" s="55"/>
      <c r="N145" s="55"/>
      <c r="O145" s="55"/>
      <c r="P145" s="55"/>
      <c r="Q145" s="55"/>
      <c r="R145" s="51"/>
      <c r="S145" s="47"/>
      <c r="T145" s="45"/>
      <c r="U145" s="45" t="s">
        <v>81</v>
      </c>
    </row>
    <row r="146" spans="1:21" ht="15" customHeight="1">
      <c r="A146" s="36">
        <v>116</v>
      </c>
      <c r="B146" s="42"/>
      <c r="C146" s="29" t="s">
        <v>64</v>
      </c>
      <c r="D146" s="38"/>
      <c r="E146" s="34"/>
      <c r="F146" s="34"/>
      <c r="G146" s="35"/>
      <c r="H146" s="64"/>
      <c r="I146" s="128"/>
      <c r="J146" s="55"/>
      <c r="K146" s="55"/>
      <c r="L146" s="55"/>
      <c r="M146" s="55"/>
      <c r="N146" s="55"/>
      <c r="O146" s="55"/>
      <c r="P146" s="55"/>
      <c r="Q146" s="55"/>
      <c r="R146" s="51"/>
      <c r="S146" s="47"/>
      <c r="T146" s="47"/>
      <c r="U146" s="47"/>
    </row>
    <row r="147" spans="1:21" ht="15" customHeight="1">
      <c r="A147" s="36">
        <v>117</v>
      </c>
      <c r="B147" s="42"/>
      <c r="C147" s="30" t="s">
        <v>65</v>
      </c>
      <c r="D147" s="38"/>
      <c r="E147" s="28">
        <v>35</v>
      </c>
      <c r="F147" s="28" t="s">
        <v>33</v>
      </c>
      <c r="G147" s="33">
        <v>875</v>
      </c>
      <c r="H147" s="64">
        <f t="shared" si="1"/>
        <v>30625</v>
      </c>
      <c r="I147" s="128"/>
      <c r="J147" s="55"/>
      <c r="K147" s="55"/>
      <c r="L147" s="55"/>
      <c r="M147" s="55"/>
      <c r="N147" s="55"/>
      <c r="O147" s="55"/>
      <c r="P147" s="55"/>
      <c r="Q147" s="55"/>
      <c r="R147" s="51"/>
      <c r="S147" s="47"/>
      <c r="T147" s="47"/>
      <c r="U147" s="47"/>
    </row>
    <row r="148" spans="1:21" ht="15.75">
      <c r="A148" s="36">
        <v>118</v>
      </c>
      <c r="B148" s="42"/>
      <c r="C148" s="30" t="s">
        <v>66</v>
      </c>
      <c r="D148" s="38"/>
      <c r="E148" s="28">
        <v>35</v>
      </c>
      <c r="F148" s="28" t="s">
        <v>33</v>
      </c>
      <c r="G148" s="33">
        <v>520</v>
      </c>
      <c r="H148" s="64">
        <f t="shared" si="1"/>
        <v>18200</v>
      </c>
      <c r="I148" s="128"/>
      <c r="J148" s="55"/>
      <c r="K148" s="55"/>
      <c r="L148" s="55"/>
      <c r="M148" s="55"/>
      <c r="N148" s="55"/>
      <c r="O148" s="55"/>
      <c r="P148" s="55"/>
      <c r="Q148" s="55"/>
      <c r="R148" s="51"/>
      <c r="S148" s="47"/>
      <c r="T148" s="47"/>
      <c r="U148" s="47"/>
    </row>
    <row r="149" spans="1:21" ht="15" customHeight="1">
      <c r="A149" s="36">
        <v>119</v>
      </c>
      <c r="B149" s="42"/>
      <c r="C149" s="30" t="s">
        <v>124</v>
      </c>
      <c r="D149" s="38"/>
      <c r="E149" s="28">
        <v>35</v>
      </c>
      <c r="F149" s="28" t="s">
        <v>57</v>
      </c>
      <c r="G149" s="33">
        <v>450</v>
      </c>
      <c r="H149" s="64">
        <f t="shared" si="1"/>
        <v>15750</v>
      </c>
      <c r="I149" s="128"/>
      <c r="J149" s="55"/>
      <c r="K149" s="55"/>
      <c r="L149" s="55"/>
      <c r="M149" s="55"/>
      <c r="N149" s="55"/>
      <c r="O149" s="55"/>
      <c r="P149" s="55"/>
      <c r="Q149" s="55"/>
      <c r="R149" s="51"/>
      <c r="S149" s="47"/>
      <c r="T149" s="47"/>
      <c r="U149" s="47"/>
    </row>
    <row r="150" spans="1:21" ht="15" customHeight="1">
      <c r="A150" s="36">
        <v>120</v>
      </c>
      <c r="B150" s="42"/>
      <c r="C150" s="30" t="s">
        <v>123</v>
      </c>
      <c r="D150" s="38"/>
      <c r="E150" s="28">
        <v>35</v>
      </c>
      <c r="F150" s="28" t="s">
        <v>57</v>
      </c>
      <c r="G150" s="33">
        <v>985</v>
      </c>
      <c r="H150" s="64">
        <f t="shared" si="1"/>
        <v>34475</v>
      </c>
      <c r="I150" s="128"/>
      <c r="J150" s="55"/>
      <c r="K150" s="55"/>
      <c r="L150" s="55"/>
      <c r="M150" s="55"/>
      <c r="N150" s="55"/>
      <c r="O150" s="55"/>
      <c r="P150" s="55"/>
      <c r="Q150" s="55"/>
      <c r="R150" s="51"/>
      <c r="S150" s="47"/>
      <c r="T150" s="47"/>
      <c r="U150" s="47"/>
    </row>
    <row r="151" spans="1:21" ht="16.899999999999999" customHeight="1">
      <c r="A151" s="36">
        <v>121</v>
      </c>
      <c r="B151" s="42"/>
      <c r="C151" s="29" t="s">
        <v>67</v>
      </c>
      <c r="D151" s="38"/>
      <c r="E151" s="28"/>
      <c r="F151" s="28"/>
      <c r="G151" s="33"/>
      <c r="H151" s="64"/>
      <c r="I151" s="128"/>
      <c r="J151" s="55"/>
      <c r="K151" s="55"/>
      <c r="L151" s="55"/>
      <c r="M151" s="55"/>
      <c r="N151" s="55"/>
      <c r="O151" s="55"/>
      <c r="P151" s="55"/>
      <c r="Q151" s="55"/>
      <c r="R151" s="51"/>
      <c r="S151" s="47"/>
      <c r="T151" s="47"/>
      <c r="U151" s="47"/>
    </row>
    <row r="152" spans="1:21" ht="15" customHeight="1">
      <c r="A152" s="36">
        <v>124</v>
      </c>
      <c r="B152" s="42"/>
      <c r="C152" s="31" t="s">
        <v>114</v>
      </c>
      <c r="D152" s="31"/>
      <c r="E152" s="28">
        <v>150</v>
      </c>
      <c r="F152" s="28" t="s">
        <v>101</v>
      </c>
      <c r="G152" s="33">
        <v>155</v>
      </c>
      <c r="H152" s="64">
        <f t="shared" ref="H152:H158" si="17">G152*E152</f>
        <v>23250</v>
      </c>
      <c r="I152" s="128"/>
      <c r="J152" s="55"/>
      <c r="K152" s="55"/>
      <c r="L152" s="55"/>
      <c r="M152" s="55"/>
      <c r="N152" s="55"/>
      <c r="O152" s="55"/>
      <c r="P152" s="55"/>
      <c r="Q152" s="55"/>
      <c r="R152" s="51"/>
      <c r="S152" s="47"/>
      <c r="T152" s="47"/>
      <c r="U152" s="47"/>
    </row>
    <row r="153" spans="1:21" ht="15" customHeight="1">
      <c r="A153" s="36">
        <v>131</v>
      </c>
      <c r="B153" s="42"/>
      <c r="C153" s="31" t="s">
        <v>112</v>
      </c>
      <c r="D153" s="31"/>
      <c r="E153" s="28">
        <v>8</v>
      </c>
      <c r="F153" s="28" t="s">
        <v>68</v>
      </c>
      <c r="G153" s="33">
        <v>4250</v>
      </c>
      <c r="H153" s="64">
        <f t="shared" si="17"/>
        <v>34000</v>
      </c>
      <c r="I153" s="128"/>
      <c r="J153" s="55"/>
      <c r="K153" s="55"/>
      <c r="L153" s="55"/>
      <c r="M153" s="55"/>
      <c r="N153" s="55"/>
      <c r="O153" s="55"/>
      <c r="P153" s="55"/>
      <c r="Q153" s="55"/>
      <c r="R153" s="51"/>
      <c r="S153" s="47"/>
      <c r="T153" s="47"/>
      <c r="U153" s="47"/>
    </row>
    <row r="154" spans="1:21" ht="15" customHeight="1">
      <c r="A154" s="36">
        <v>132</v>
      </c>
      <c r="B154" s="42"/>
      <c r="C154" s="31" t="s">
        <v>69</v>
      </c>
      <c r="D154" s="31"/>
      <c r="E154" s="28">
        <v>8</v>
      </c>
      <c r="F154" s="28" t="s">
        <v>68</v>
      </c>
      <c r="G154" s="33">
        <v>1375</v>
      </c>
      <c r="H154" s="64">
        <f t="shared" si="17"/>
        <v>11000</v>
      </c>
      <c r="I154" s="128"/>
      <c r="J154" s="55"/>
      <c r="K154" s="55"/>
      <c r="L154" s="55"/>
      <c r="M154" s="55"/>
      <c r="N154" s="55"/>
      <c r="O154" s="55"/>
      <c r="P154" s="55"/>
      <c r="Q154" s="55"/>
      <c r="R154" s="51"/>
      <c r="S154" s="47"/>
      <c r="T154" s="47"/>
      <c r="U154" s="47"/>
    </row>
    <row r="155" spans="1:21" ht="15" customHeight="1">
      <c r="A155" s="36">
        <v>133</v>
      </c>
      <c r="B155" s="42"/>
      <c r="C155" s="31" t="s">
        <v>70</v>
      </c>
      <c r="D155" s="31"/>
      <c r="E155" s="28">
        <v>10</v>
      </c>
      <c r="F155" s="28" t="s">
        <v>68</v>
      </c>
      <c r="G155" s="33">
        <v>4500</v>
      </c>
      <c r="H155" s="64">
        <f t="shared" si="17"/>
        <v>45000</v>
      </c>
      <c r="I155" s="128"/>
      <c r="J155" s="55"/>
      <c r="K155" s="55"/>
      <c r="L155" s="55"/>
      <c r="M155" s="55"/>
      <c r="N155" s="55"/>
      <c r="O155" s="55"/>
      <c r="P155" s="55"/>
      <c r="Q155" s="55"/>
      <c r="R155" s="51"/>
      <c r="S155" s="47"/>
      <c r="T155" s="47"/>
      <c r="U155" s="45"/>
    </row>
    <row r="156" spans="1:21" ht="15" customHeight="1">
      <c r="A156" s="36">
        <v>134</v>
      </c>
      <c r="B156" s="42"/>
      <c r="C156" s="31" t="s">
        <v>115</v>
      </c>
      <c r="D156" s="31"/>
      <c r="E156" s="28">
        <v>1</v>
      </c>
      <c r="F156" s="28" t="s">
        <v>32</v>
      </c>
      <c r="G156" s="33">
        <v>30560</v>
      </c>
      <c r="H156" s="64">
        <f t="shared" si="17"/>
        <v>30560</v>
      </c>
      <c r="I156" s="128"/>
      <c r="J156" s="55"/>
      <c r="K156" s="55"/>
      <c r="L156" s="55"/>
      <c r="M156" s="55"/>
      <c r="N156" s="55"/>
      <c r="O156" s="55"/>
      <c r="P156" s="55"/>
      <c r="Q156" s="55"/>
      <c r="R156" s="51"/>
      <c r="S156" s="47"/>
      <c r="T156" s="47"/>
      <c r="U156" s="45"/>
    </row>
    <row r="157" spans="1:21" ht="15" customHeight="1">
      <c r="A157" s="36">
        <v>135</v>
      </c>
      <c r="B157" s="42"/>
      <c r="C157" s="31" t="s">
        <v>165</v>
      </c>
      <c r="D157" s="31"/>
      <c r="E157" s="28">
        <v>1</v>
      </c>
      <c r="F157" s="28" t="s">
        <v>32</v>
      </c>
      <c r="G157" s="33">
        <v>35450</v>
      </c>
      <c r="H157" s="64">
        <f t="shared" si="17"/>
        <v>35450</v>
      </c>
      <c r="I157" s="128"/>
      <c r="J157" s="55"/>
      <c r="K157" s="55"/>
      <c r="L157" s="55"/>
      <c r="M157" s="55"/>
      <c r="N157" s="55"/>
      <c r="O157" s="55"/>
      <c r="P157" s="55"/>
      <c r="Q157" s="55"/>
      <c r="R157" s="51"/>
      <c r="S157" s="47"/>
      <c r="T157" s="47"/>
      <c r="U157" s="45"/>
    </row>
    <row r="158" spans="1:21" ht="15" customHeight="1">
      <c r="A158" s="36">
        <v>136</v>
      </c>
      <c r="B158" s="42"/>
      <c r="C158" s="31" t="s">
        <v>86</v>
      </c>
      <c r="D158" s="75"/>
      <c r="E158" s="28">
        <v>1</v>
      </c>
      <c r="F158" s="28" t="s">
        <v>32</v>
      </c>
      <c r="G158" s="33">
        <v>36473.199999999997</v>
      </c>
      <c r="H158" s="64">
        <f t="shared" si="17"/>
        <v>36473.199999999997</v>
      </c>
      <c r="I158" s="128"/>
      <c r="J158" s="55"/>
      <c r="K158" s="55"/>
      <c r="L158" s="55"/>
      <c r="M158" s="55"/>
      <c r="N158" s="55"/>
      <c r="O158" s="55"/>
      <c r="P158" s="55"/>
      <c r="Q158" s="55"/>
      <c r="R158" s="51"/>
      <c r="S158" s="47"/>
      <c r="T158" s="47"/>
      <c r="U158" s="45"/>
    </row>
    <row r="159" spans="1:21" ht="15" customHeight="1">
      <c r="A159" s="36">
        <v>137</v>
      </c>
      <c r="B159" s="42"/>
      <c r="C159" s="29" t="s">
        <v>71</v>
      </c>
      <c r="D159" s="38"/>
      <c r="E159" s="28"/>
      <c r="F159" s="28"/>
      <c r="G159" s="33"/>
      <c r="H159" s="68"/>
      <c r="I159" s="128"/>
      <c r="J159" s="55"/>
      <c r="K159" s="55"/>
      <c r="L159" s="55"/>
      <c r="M159" s="55"/>
      <c r="N159" s="55"/>
      <c r="O159" s="55"/>
      <c r="P159" s="55"/>
      <c r="Q159" s="55"/>
      <c r="R159" s="51"/>
      <c r="S159" s="47"/>
      <c r="T159" s="47"/>
      <c r="U159" s="45"/>
    </row>
    <row r="160" spans="1:21" ht="15" customHeight="1">
      <c r="A160" s="36">
        <v>138</v>
      </c>
      <c r="B160" s="42"/>
      <c r="C160" s="30" t="s">
        <v>148</v>
      </c>
      <c r="D160" s="38"/>
      <c r="E160" s="28">
        <f>50*10*30/100</f>
        <v>150</v>
      </c>
      <c r="F160" s="28" t="s">
        <v>46</v>
      </c>
      <c r="G160" s="33">
        <v>195</v>
      </c>
      <c r="H160" s="64">
        <f t="shared" si="1"/>
        <v>29250</v>
      </c>
      <c r="I160" s="128"/>
      <c r="J160" s="55"/>
      <c r="K160" s="55"/>
      <c r="L160" s="55"/>
      <c r="M160" s="55"/>
      <c r="N160" s="55"/>
      <c r="O160" s="55"/>
      <c r="P160" s="55"/>
      <c r="Q160" s="55"/>
      <c r="R160" s="51"/>
      <c r="S160" s="47"/>
      <c r="T160" s="47"/>
      <c r="U160" s="45"/>
    </row>
    <row r="161" spans="1:21" ht="15" customHeight="1">
      <c r="A161" s="36">
        <v>139</v>
      </c>
      <c r="B161" s="42"/>
      <c r="C161" s="30" t="s">
        <v>149</v>
      </c>
      <c r="D161" s="61"/>
      <c r="E161" s="28">
        <v>150</v>
      </c>
      <c r="F161" s="28" t="s">
        <v>33</v>
      </c>
      <c r="G161" s="33">
        <v>25</v>
      </c>
      <c r="H161" s="64">
        <f t="shared" si="1"/>
        <v>3750</v>
      </c>
      <c r="I161" s="128"/>
      <c r="J161" s="55"/>
      <c r="K161" s="55"/>
      <c r="L161" s="55"/>
      <c r="M161" s="55"/>
      <c r="N161" s="55"/>
      <c r="O161" s="55"/>
      <c r="P161" s="55"/>
      <c r="Q161" s="55"/>
      <c r="R161" s="51"/>
      <c r="S161" s="47"/>
      <c r="T161" s="47"/>
      <c r="U161" s="45"/>
    </row>
    <row r="162" spans="1:21" ht="15" customHeight="1">
      <c r="A162" s="36">
        <v>140</v>
      </c>
      <c r="B162" s="42"/>
      <c r="C162" s="30" t="s">
        <v>150</v>
      </c>
      <c r="D162" s="38"/>
      <c r="E162" s="28">
        <v>24</v>
      </c>
      <c r="F162" s="28" t="s">
        <v>72</v>
      </c>
      <c r="G162" s="33">
        <v>550</v>
      </c>
      <c r="H162" s="64">
        <f t="shared" si="1"/>
        <v>13200</v>
      </c>
      <c r="I162" s="128"/>
      <c r="J162" s="55"/>
      <c r="K162" s="55"/>
      <c r="L162" s="55"/>
      <c r="M162" s="55"/>
      <c r="N162" s="55"/>
      <c r="O162" s="55"/>
      <c r="P162" s="55"/>
      <c r="Q162" s="55"/>
      <c r="R162" s="51"/>
      <c r="S162" s="47"/>
      <c r="T162" s="47"/>
      <c r="U162" s="47"/>
    </row>
    <row r="163" spans="1:21" ht="15" customHeight="1">
      <c r="A163" s="36">
        <v>141</v>
      </c>
      <c r="B163" s="42"/>
      <c r="C163" s="29" t="s">
        <v>73</v>
      </c>
      <c r="D163" s="38"/>
      <c r="E163" s="34"/>
      <c r="F163" s="34"/>
      <c r="G163" s="35"/>
      <c r="H163" s="64"/>
      <c r="I163" s="128"/>
      <c r="J163" s="55"/>
      <c r="K163" s="55"/>
      <c r="L163" s="55"/>
      <c r="M163" s="55"/>
      <c r="N163" s="55"/>
      <c r="O163" s="55"/>
      <c r="P163" s="55"/>
      <c r="Q163" s="55"/>
      <c r="R163" s="51"/>
      <c r="S163" s="47"/>
      <c r="T163" s="47"/>
      <c r="U163" s="47"/>
    </row>
    <row r="164" spans="1:21" ht="15" customHeight="1">
      <c r="A164" s="36">
        <v>142</v>
      </c>
      <c r="B164" s="42"/>
      <c r="C164" s="30" t="s">
        <v>74</v>
      </c>
      <c r="D164" s="38"/>
      <c r="E164" s="28">
        <v>4</v>
      </c>
      <c r="F164" s="28" t="s">
        <v>32</v>
      </c>
      <c r="G164" s="33">
        <v>2500</v>
      </c>
      <c r="H164" s="64">
        <f t="shared" si="1"/>
        <v>10000</v>
      </c>
      <c r="I164" s="128"/>
      <c r="J164" s="55"/>
      <c r="K164" s="55"/>
      <c r="L164" s="55"/>
      <c r="M164" s="55"/>
      <c r="N164" s="55"/>
      <c r="O164" s="55"/>
      <c r="P164" s="55"/>
      <c r="Q164" s="55"/>
      <c r="R164" s="51"/>
      <c r="S164" s="47"/>
      <c r="T164" s="47"/>
      <c r="U164" s="47"/>
    </row>
    <row r="165" spans="1:21" ht="15" customHeight="1">
      <c r="A165" s="36">
        <v>143</v>
      </c>
      <c r="B165" s="42"/>
      <c r="C165" s="30" t="s">
        <v>177</v>
      </c>
      <c r="D165" s="38"/>
      <c r="E165" s="28">
        <v>10</v>
      </c>
      <c r="F165" s="28" t="s">
        <v>131</v>
      </c>
      <c r="G165" s="33">
        <v>4500</v>
      </c>
      <c r="H165" s="64">
        <f t="shared" si="1"/>
        <v>45000</v>
      </c>
      <c r="I165" s="128"/>
      <c r="J165" s="55"/>
      <c r="K165" s="55"/>
      <c r="L165" s="55"/>
      <c r="M165" s="55"/>
      <c r="N165" s="55"/>
      <c r="O165" s="55"/>
      <c r="P165" s="55"/>
      <c r="Q165" s="55"/>
      <c r="R165" s="51"/>
      <c r="S165" s="47"/>
      <c r="T165" s="47"/>
      <c r="U165" s="47"/>
    </row>
    <row r="166" spans="1:21" ht="15" customHeight="1">
      <c r="A166" s="36">
        <v>144</v>
      </c>
      <c r="B166" s="42"/>
      <c r="C166" s="29" t="s">
        <v>75</v>
      </c>
      <c r="D166" s="38"/>
      <c r="E166" s="28"/>
      <c r="F166" s="28"/>
      <c r="G166" s="33"/>
      <c r="H166" s="64"/>
      <c r="I166" s="128"/>
      <c r="J166" s="55"/>
      <c r="K166" s="55"/>
      <c r="L166" s="55"/>
      <c r="M166" s="55"/>
      <c r="N166" s="55"/>
      <c r="O166" s="55"/>
      <c r="P166" s="55"/>
      <c r="Q166" s="55"/>
      <c r="R166" s="51"/>
      <c r="S166" s="47"/>
      <c r="T166" s="47"/>
      <c r="U166" s="47"/>
    </row>
    <row r="167" spans="1:21" ht="15" customHeight="1">
      <c r="A167" s="36">
        <v>145</v>
      </c>
      <c r="B167" s="42"/>
      <c r="C167" s="30" t="s">
        <v>76</v>
      </c>
      <c r="D167" s="38"/>
      <c r="E167" s="28">
        <v>1</v>
      </c>
      <c r="F167" s="28" t="s">
        <v>79</v>
      </c>
      <c r="G167" s="33">
        <v>650</v>
      </c>
      <c r="H167" s="64">
        <f>G167*E167</f>
        <v>650</v>
      </c>
      <c r="I167" s="128"/>
      <c r="J167" s="55"/>
      <c r="K167" s="55"/>
      <c r="L167" s="55"/>
      <c r="M167" s="55"/>
      <c r="N167" s="55"/>
      <c r="O167" s="55"/>
      <c r="P167" s="55"/>
      <c r="Q167" s="55"/>
      <c r="R167" s="51"/>
      <c r="S167" s="47"/>
      <c r="T167" s="47"/>
      <c r="U167" s="47"/>
    </row>
    <row r="168" spans="1:21" ht="15" customHeight="1">
      <c r="A168" s="36">
        <v>146</v>
      </c>
      <c r="B168" s="42"/>
      <c r="C168" s="30" t="s">
        <v>87</v>
      </c>
      <c r="D168" s="38"/>
      <c r="E168" s="28">
        <v>1</v>
      </c>
      <c r="F168" s="28" t="s">
        <v>79</v>
      </c>
      <c r="G168" s="33">
        <v>2350</v>
      </c>
      <c r="H168" s="64">
        <f>G168*E168</f>
        <v>2350</v>
      </c>
      <c r="I168" s="128"/>
      <c r="J168" s="55"/>
      <c r="K168" s="55"/>
      <c r="L168" s="55"/>
      <c r="M168" s="55"/>
      <c r="N168" s="55"/>
      <c r="O168" s="55"/>
      <c r="P168" s="55"/>
      <c r="Q168" s="55"/>
      <c r="R168" s="51"/>
      <c r="S168" s="47"/>
      <c r="T168" s="47"/>
      <c r="U168" s="47"/>
    </row>
    <row r="169" spans="1:21" ht="15" customHeight="1">
      <c r="A169" s="36">
        <v>147</v>
      </c>
      <c r="B169" s="42"/>
      <c r="C169" s="30" t="s">
        <v>77</v>
      </c>
      <c r="D169" s="38"/>
      <c r="E169" s="28">
        <v>2</v>
      </c>
      <c r="F169" s="28" t="s">
        <v>46</v>
      </c>
      <c r="G169" s="33">
        <v>150</v>
      </c>
      <c r="H169" s="64">
        <f t="shared" ref="H169:H171" si="18">G169*E169</f>
        <v>300</v>
      </c>
      <c r="I169" s="128"/>
      <c r="J169" s="55"/>
      <c r="K169" s="55"/>
      <c r="L169" s="55"/>
      <c r="M169" s="55"/>
      <c r="N169" s="55"/>
      <c r="O169" s="55"/>
      <c r="P169" s="55"/>
      <c r="Q169" s="55"/>
      <c r="R169" s="51"/>
      <c r="S169" s="47"/>
      <c r="T169" s="47"/>
      <c r="U169" s="47"/>
    </row>
    <row r="170" spans="1:21" ht="15" customHeight="1">
      <c r="A170" s="36">
        <v>148</v>
      </c>
      <c r="B170" s="42"/>
      <c r="C170" s="30" t="s">
        <v>78</v>
      </c>
      <c r="D170" s="38"/>
      <c r="E170" s="28">
        <v>1</v>
      </c>
      <c r="F170" s="28" t="s">
        <v>79</v>
      </c>
      <c r="G170" s="33">
        <v>1500</v>
      </c>
      <c r="H170" s="64">
        <f t="shared" si="18"/>
        <v>1500</v>
      </c>
      <c r="I170" s="128"/>
      <c r="J170" s="55"/>
      <c r="K170" s="55"/>
      <c r="L170" s="55"/>
      <c r="M170" s="55"/>
      <c r="N170" s="55"/>
      <c r="O170" s="55"/>
      <c r="P170" s="55"/>
      <c r="Q170" s="55"/>
      <c r="R170" s="51"/>
      <c r="S170" s="47"/>
      <c r="T170" s="47"/>
      <c r="U170" s="47"/>
    </row>
    <row r="171" spans="1:21" ht="15" customHeight="1">
      <c r="A171" s="36">
        <v>149</v>
      </c>
      <c r="B171" s="42"/>
      <c r="C171" s="30" t="s">
        <v>171</v>
      </c>
      <c r="D171" s="38"/>
      <c r="E171" s="28">
        <v>10</v>
      </c>
      <c r="F171" s="28" t="s">
        <v>79</v>
      </c>
      <c r="G171" s="33">
        <v>650</v>
      </c>
      <c r="H171" s="64">
        <f t="shared" si="18"/>
        <v>6500</v>
      </c>
      <c r="I171" s="128"/>
      <c r="J171" s="55"/>
      <c r="K171" s="55"/>
      <c r="L171" s="55"/>
      <c r="M171" s="55"/>
      <c r="N171" s="55"/>
      <c r="O171" s="55"/>
      <c r="P171" s="55"/>
      <c r="Q171" s="55"/>
      <c r="R171" s="51"/>
      <c r="S171" s="47"/>
      <c r="T171" s="47"/>
      <c r="U171" s="47"/>
    </row>
    <row r="172" spans="1:21" ht="15" customHeight="1">
      <c r="A172" s="36">
        <v>150</v>
      </c>
      <c r="B172" s="69"/>
      <c r="C172" s="63" t="s">
        <v>59</v>
      </c>
      <c r="D172" s="38"/>
      <c r="E172" s="28"/>
      <c r="F172" s="28"/>
      <c r="G172" s="33"/>
      <c r="H172" s="64">
        <f>SUM(H101:H171)</f>
        <v>733743.2</v>
      </c>
      <c r="I172" s="129"/>
      <c r="J172" s="55"/>
      <c r="K172" s="55"/>
      <c r="L172" s="55"/>
      <c r="M172" s="55"/>
      <c r="N172" s="55"/>
      <c r="O172" s="55"/>
      <c r="P172" s="55"/>
      <c r="Q172" s="55"/>
      <c r="R172" s="51"/>
      <c r="S172" s="47"/>
      <c r="T172" s="47"/>
      <c r="U172" s="47"/>
    </row>
    <row r="173" spans="1:21" ht="15" customHeight="1">
      <c r="A173" s="36">
        <v>151</v>
      </c>
      <c r="B173" s="69"/>
      <c r="C173" s="123" t="s">
        <v>85</v>
      </c>
      <c r="D173" s="123"/>
      <c r="E173" s="123"/>
      <c r="F173" s="123"/>
      <c r="G173" s="123"/>
      <c r="H173" s="64">
        <f>H46+H45</f>
        <v>100000000</v>
      </c>
      <c r="I173" s="96"/>
      <c r="J173" s="55"/>
      <c r="K173" s="55"/>
      <c r="L173" s="55"/>
      <c r="M173" s="55"/>
      <c r="N173" s="55"/>
      <c r="O173" s="55"/>
      <c r="P173" s="55"/>
      <c r="Q173" s="55"/>
      <c r="R173" s="51"/>
      <c r="S173" s="47"/>
      <c r="T173" s="47"/>
      <c r="U173" s="47"/>
    </row>
    <row r="174" spans="1:21" ht="22.5" customHeight="1">
      <c r="A174" s="36">
        <v>152</v>
      </c>
      <c r="B174" s="100" t="s">
        <v>206</v>
      </c>
      <c r="C174" s="74" t="s">
        <v>88</v>
      </c>
      <c r="D174" s="36"/>
      <c r="E174" s="36"/>
      <c r="F174" s="36"/>
      <c r="G174" s="36"/>
      <c r="H174" s="97"/>
      <c r="I174" s="73"/>
      <c r="J174" s="55"/>
      <c r="K174" s="55"/>
      <c r="L174" s="55"/>
      <c r="M174" s="55"/>
      <c r="N174" s="55"/>
      <c r="O174" s="55"/>
      <c r="P174" s="55"/>
      <c r="Q174" s="55"/>
      <c r="R174" s="51"/>
      <c r="S174" s="47"/>
      <c r="T174" s="47"/>
      <c r="U174" s="47"/>
    </row>
    <row r="175" spans="1:21" ht="30">
      <c r="A175" s="36">
        <v>153</v>
      </c>
      <c r="B175" s="100" t="s">
        <v>206</v>
      </c>
      <c r="C175" s="3" t="s">
        <v>175</v>
      </c>
      <c r="D175" s="36" t="s">
        <v>136</v>
      </c>
      <c r="E175" s="45"/>
      <c r="F175" s="45"/>
      <c r="G175" s="46"/>
      <c r="H175" s="51"/>
      <c r="I175" s="73"/>
      <c r="J175" s="55"/>
      <c r="K175" s="55"/>
      <c r="L175" s="55"/>
      <c r="M175" s="55"/>
      <c r="N175" s="55"/>
      <c r="O175" s="55"/>
      <c r="P175" s="55"/>
      <c r="Q175" s="55"/>
      <c r="R175" s="51"/>
      <c r="S175" s="47"/>
      <c r="T175" s="47"/>
      <c r="U175" s="47"/>
    </row>
    <row r="176" spans="1:21" ht="14.25">
      <c r="A176" s="36">
        <v>154</v>
      </c>
      <c r="B176" s="43"/>
      <c r="C176" s="42" t="s">
        <v>89</v>
      </c>
      <c r="D176" s="36"/>
      <c r="E176" s="45">
        <v>1</v>
      </c>
      <c r="F176" s="45" t="s">
        <v>32</v>
      </c>
      <c r="G176" s="46">
        <v>52044117</v>
      </c>
      <c r="H176" s="51">
        <f>G176</f>
        <v>52044117</v>
      </c>
      <c r="I176" s="124" t="s">
        <v>38</v>
      </c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1:21" ht="14.25">
      <c r="A177" s="36">
        <v>155</v>
      </c>
      <c r="B177" s="43"/>
      <c r="C177" s="42" t="s">
        <v>128</v>
      </c>
      <c r="D177" s="36"/>
      <c r="E177" s="45">
        <v>1</v>
      </c>
      <c r="F177" s="45" t="s">
        <v>32</v>
      </c>
      <c r="G177" s="46">
        <v>18215440</v>
      </c>
      <c r="H177" s="51">
        <f>G177</f>
        <v>18215440</v>
      </c>
      <c r="I177" s="125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1:21" ht="14.25">
      <c r="A178" s="36">
        <v>156</v>
      </c>
      <c r="B178" s="43"/>
      <c r="C178" s="42" t="s">
        <v>91</v>
      </c>
      <c r="D178" s="36"/>
      <c r="E178" s="45">
        <v>1</v>
      </c>
      <c r="F178" s="45" t="s">
        <v>32</v>
      </c>
      <c r="G178" s="46">
        <v>702595</v>
      </c>
      <c r="H178" s="51">
        <f>G178</f>
        <v>702595</v>
      </c>
      <c r="I178" s="125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</row>
    <row r="179" spans="1:21" ht="14.25">
      <c r="A179" s="36">
        <v>157</v>
      </c>
      <c r="B179" s="43"/>
      <c r="C179" s="42" t="s">
        <v>119</v>
      </c>
      <c r="D179" s="36"/>
      <c r="E179" s="45">
        <v>1</v>
      </c>
      <c r="F179" s="45" t="s">
        <v>32</v>
      </c>
      <c r="G179" s="46">
        <v>4455753</v>
      </c>
      <c r="H179" s="51">
        <f>G179</f>
        <v>4455753</v>
      </c>
      <c r="I179" s="125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</row>
    <row r="180" spans="1:21" ht="14.25">
      <c r="A180" s="36">
        <v>158</v>
      </c>
      <c r="B180" s="43"/>
      <c r="C180" s="42" t="s">
        <v>90</v>
      </c>
      <c r="D180" s="36"/>
      <c r="E180" s="45"/>
      <c r="F180" s="45"/>
      <c r="G180" s="46"/>
      <c r="H180" s="51">
        <f>H181+H188</f>
        <v>5971000</v>
      </c>
      <c r="I180" s="125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</row>
    <row r="181" spans="1:21" ht="28.5">
      <c r="A181" s="36">
        <v>159</v>
      </c>
      <c r="B181" s="43"/>
      <c r="C181" s="42" t="s">
        <v>179</v>
      </c>
      <c r="D181" s="36"/>
      <c r="E181" s="45"/>
      <c r="F181" s="45"/>
      <c r="G181" s="46"/>
      <c r="H181" s="51">
        <f>SUM(H182:H187)</f>
        <v>2578000</v>
      </c>
      <c r="I181" s="125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</row>
    <row r="182" spans="1:21" ht="42.75">
      <c r="A182" s="36">
        <v>160</v>
      </c>
      <c r="B182" s="43"/>
      <c r="C182" s="42" t="s">
        <v>183</v>
      </c>
      <c r="D182" s="36"/>
      <c r="E182" s="45">
        <v>2</v>
      </c>
      <c r="F182" s="45" t="s">
        <v>181</v>
      </c>
      <c r="G182" s="46">
        <v>650000</v>
      </c>
      <c r="H182" s="51">
        <f>G182*E182</f>
        <v>1300000</v>
      </c>
      <c r="I182" s="125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</row>
    <row r="183" spans="1:21" ht="42.75">
      <c r="A183" s="36">
        <v>161</v>
      </c>
      <c r="B183" s="43"/>
      <c r="C183" s="42" t="s">
        <v>184</v>
      </c>
      <c r="D183" s="36"/>
      <c r="E183" s="45">
        <v>2</v>
      </c>
      <c r="F183" s="45" t="s">
        <v>181</v>
      </c>
      <c r="G183" s="46">
        <v>70000</v>
      </c>
      <c r="H183" s="51">
        <f t="shared" ref="H183:H187" si="19">G183*E183</f>
        <v>140000</v>
      </c>
      <c r="I183" s="125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</row>
    <row r="184" spans="1:21" ht="57">
      <c r="A184" s="36">
        <v>162</v>
      </c>
      <c r="B184" s="43"/>
      <c r="C184" s="42" t="s">
        <v>185</v>
      </c>
      <c r="D184" s="36"/>
      <c r="E184" s="45">
        <v>11</v>
      </c>
      <c r="F184" s="45" t="s">
        <v>181</v>
      </c>
      <c r="G184" s="46">
        <v>80000</v>
      </c>
      <c r="H184" s="51">
        <f t="shared" si="19"/>
        <v>880000</v>
      </c>
      <c r="I184" s="125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</row>
    <row r="185" spans="1:21" ht="42.75">
      <c r="A185" s="36">
        <v>163</v>
      </c>
      <c r="B185" s="43"/>
      <c r="C185" s="42" t="s">
        <v>186</v>
      </c>
      <c r="D185" s="36"/>
      <c r="E185" s="45">
        <v>1</v>
      </c>
      <c r="F185" s="45" t="s">
        <v>182</v>
      </c>
      <c r="G185" s="46">
        <v>90000</v>
      </c>
      <c r="H185" s="51">
        <f t="shared" si="19"/>
        <v>90000</v>
      </c>
      <c r="I185" s="125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</row>
    <row r="186" spans="1:21" ht="28.5">
      <c r="A186" s="36">
        <v>164</v>
      </c>
      <c r="B186" s="43"/>
      <c r="C186" s="36" t="s">
        <v>187</v>
      </c>
      <c r="D186" s="36"/>
      <c r="E186" s="45">
        <v>30</v>
      </c>
      <c r="F186" s="45" t="s">
        <v>57</v>
      </c>
      <c r="G186" s="46">
        <v>4500</v>
      </c>
      <c r="H186" s="51">
        <f t="shared" si="19"/>
        <v>135000</v>
      </c>
      <c r="I186" s="125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</row>
    <row r="187" spans="1:21" ht="14.25">
      <c r="A187" s="36">
        <v>165</v>
      </c>
      <c r="B187" s="43"/>
      <c r="C187" s="42" t="s">
        <v>188</v>
      </c>
      <c r="D187" s="36"/>
      <c r="E187" s="45">
        <v>11</v>
      </c>
      <c r="F187" s="45" t="s">
        <v>181</v>
      </c>
      <c r="G187" s="46">
        <v>3000</v>
      </c>
      <c r="H187" s="51">
        <f t="shared" si="19"/>
        <v>33000</v>
      </c>
      <c r="I187" s="125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</row>
    <row r="188" spans="1:21" ht="14.25">
      <c r="A188" s="36">
        <v>166</v>
      </c>
      <c r="B188" s="49"/>
      <c r="C188" s="42" t="s">
        <v>180</v>
      </c>
      <c r="E188" s="45"/>
      <c r="F188" s="45"/>
      <c r="G188" s="46"/>
      <c r="H188" s="51">
        <f>SUM(H189:H200)</f>
        <v>3393000</v>
      </c>
      <c r="I188" s="125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</row>
    <row r="189" spans="1:21" ht="14.25">
      <c r="A189" s="36">
        <v>167</v>
      </c>
      <c r="B189" s="52"/>
      <c r="C189" s="42" t="s">
        <v>200</v>
      </c>
      <c r="D189" s="36"/>
      <c r="E189" s="45">
        <v>800</v>
      </c>
      <c r="F189" s="45" t="s">
        <v>33</v>
      </c>
      <c r="G189" s="46">
        <v>1800</v>
      </c>
      <c r="H189" s="51">
        <f t="shared" ref="H189:H200" si="20">G189*E189</f>
        <v>1440000</v>
      </c>
      <c r="I189" s="125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</row>
    <row r="190" spans="1:21" ht="14.25">
      <c r="A190" s="36">
        <v>168</v>
      </c>
      <c r="B190" s="37"/>
      <c r="C190" s="42" t="s">
        <v>199</v>
      </c>
      <c r="D190" s="36"/>
      <c r="E190" s="45">
        <v>43</v>
      </c>
      <c r="F190" s="45" t="s">
        <v>57</v>
      </c>
      <c r="G190" s="46">
        <v>32450</v>
      </c>
      <c r="H190" s="51">
        <f t="shared" si="20"/>
        <v>1395350</v>
      </c>
      <c r="I190" s="125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</row>
    <row r="191" spans="1:21" ht="14.25">
      <c r="A191" s="36">
        <v>169</v>
      </c>
      <c r="B191" s="37"/>
      <c r="C191" s="42" t="s">
        <v>198</v>
      </c>
      <c r="D191" s="36"/>
      <c r="E191" s="45">
        <v>1</v>
      </c>
      <c r="F191" s="45" t="s">
        <v>36</v>
      </c>
      <c r="G191" s="46">
        <v>85348</v>
      </c>
      <c r="H191" s="51">
        <f t="shared" si="20"/>
        <v>85348</v>
      </c>
      <c r="I191" s="125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</row>
    <row r="192" spans="1:21" ht="14.25">
      <c r="A192" s="36">
        <v>170</v>
      </c>
      <c r="B192" s="37"/>
      <c r="C192" s="42" t="s">
        <v>197</v>
      </c>
      <c r="D192" s="36"/>
      <c r="E192" s="45">
        <v>20</v>
      </c>
      <c r="F192" s="45" t="s">
        <v>57</v>
      </c>
      <c r="G192" s="46">
        <v>8500</v>
      </c>
      <c r="H192" s="51">
        <f t="shared" si="20"/>
        <v>170000</v>
      </c>
      <c r="I192" s="125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</row>
    <row r="193" spans="1:21" ht="14.25">
      <c r="A193" s="36">
        <v>171</v>
      </c>
      <c r="B193" s="37"/>
      <c r="C193" s="42" t="s">
        <v>189</v>
      </c>
      <c r="D193" s="36"/>
      <c r="E193" s="45">
        <v>1</v>
      </c>
      <c r="F193" s="45" t="s">
        <v>79</v>
      </c>
      <c r="G193" s="46">
        <v>27802</v>
      </c>
      <c r="H193" s="51">
        <f t="shared" si="20"/>
        <v>27802</v>
      </c>
      <c r="I193" s="125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</row>
    <row r="194" spans="1:21" ht="14.25">
      <c r="A194" s="36">
        <v>172</v>
      </c>
      <c r="B194" s="37"/>
      <c r="C194" s="42" t="s">
        <v>195</v>
      </c>
      <c r="D194" s="36"/>
      <c r="E194" s="45">
        <v>1</v>
      </c>
      <c r="F194" s="45" t="s">
        <v>79</v>
      </c>
      <c r="G194" s="46">
        <v>6500</v>
      </c>
      <c r="H194" s="51">
        <f t="shared" si="20"/>
        <v>6500</v>
      </c>
      <c r="I194" s="125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</row>
    <row r="195" spans="1:21" ht="14.25">
      <c r="A195" s="36">
        <v>173</v>
      </c>
      <c r="B195" s="37"/>
      <c r="C195" s="42" t="s">
        <v>196</v>
      </c>
      <c r="D195" s="36"/>
      <c r="E195" s="45">
        <v>2</v>
      </c>
      <c r="F195" s="45" t="s">
        <v>33</v>
      </c>
      <c r="G195" s="46">
        <v>3500</v>
      </c>
      <c r="H195" s="51">
        <f t="shared" si="20"/>
        <v>7000</v>
      </c>
      <c r="I195" s="125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</row>
    <row r="196" spans="1:21" ht="14.25">
      <c r="A196" s="36">
        <v>174</v>
      </c>
      <c r="B196" s="37"/>
      <c r="C196" s="42" t="s">
        <v>190</v>
      </c>
      <c r="D196" s="36"/>
      <c r="E196" s="45">
        <v>16</v>
      </c>
      <c r="F196" s="45" t="s">
        <v>33</v>
      </c>
      <c r="G196" s="46">
        <v>8500</v>
      </c>
      <c r="H196" s="51">
        <f t="shared" si="20"/>
        <v>136000</v>
      </c>
      <c r="I196" s="125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</row>
    <row r="197" spans="1:21" ht="14.25">
      <c r="A197" s="36">
        <v>175</v>
      </c>
      <c r="B197" s="37"/>
      <c r="C197" s="42" t="s">
        <v>191</v>
      </c>
      <c r="D197" s="36"/>
      <c r="E197" s="45">
        <v>16</v>
      </c>
      <c r="F197" s="45" t="s">
        <v>33</v>
      </c>
      <c r="G197" s="46">
        <v>3000</v>
      </c>
      <c r="H197" s="51">
        <f t="shared" si="20"/>
        <v>48000</v>
      </c>
      <c r="I197" s="125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</row>
    <row r="198" spans="1:21" ht="14.25">
      <c r="A198" s="36">
        <v>176</v>
      </c>
      <c r="B198" s="37"/>
      <c r="C198" s="42" t="s">
        <v>192</v>
      </c>
      <c r="D198" s="36"/>
      <c r="E198" s="45">
        <v>16</v>
      </c>
      <c r="F198" s="45" t="s">
        <v>33</v>
      </c>
      <c r="G198" s="46">
        <v>3500</v>
      </c>
      <c r="H198" s="51">
        <f t="shared" si="20"/>
        <v>56000</v>
      </c>
      <c r="I198" s="125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</row>
    <row r="199" spans="1:21" ht="14.25">
      <c r="A199" s="36">
        <v>177</v>
      </c>
      <c r="B199" s="37"/>
      <c r="C199" s="42" t="s">
        <v>193</v>
      </c>
      <c r="D199" s="36"/>
      <c r="E199" s="45">
        <v>2</v>
      </c>
      <c r="F199" s="45" t="s">
        <v>33</v>
      </c>
      <c r="G199" s="46">
        <v>7500</v>
      </c>
      <c r="H199" s="51">
        <f t="shared" si="20"/>
        <v>15000</v>
      </c>
      <c r="I199" s="125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</row>
    <row r="200" spans="1:21" ht="14.25">
      <c r="A200" s="36">
        <v>178</v>
      </c>
      <c r="B200" s="37"/>
      <c r="C200" s="42" t="s">
        <v>194</v>
      </c>
      <c r="D200" s="36"/>
      <c r="E200" s="45">
        <v>2</v>
      </c>
      <c r="F200" s="45" t="s">
        <v>33</v>
      </c>
      <c r="G200" s="46">
        <v>3000</v>
      </c>
      <c r="H200" s="51">
        <f t="shared" si="20"/>
        <v>6000</v>
      </c>
      <c r="I200" s="125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</row>
    <row r="201" spans="1:21" ht="14.25">
      <c r="A201" s="36">
        <v>179</v>
      </c>
      <c r="B201" s="37"/>
      <c r="C201" s="42" t="s">
        <v>178</v>
      </c>
      <c r="D201" s="36"/>
      <c r="E201" s="45">
        <v>1</v>
      </c>
      <c r="F201" s="45" t="s">
        <v>32</v>
      </c>
      <c r="G201" s="46">
        <v>450000</v>
      </c>
      <c r="H201" s="51">
        <f>G201</f>
        <v>450000</v>
      </c>
      <c r="I201" s="125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</row>
    <row r="202" spans="1:21" ht="14.25">
      <c r="A202" s="36">
        <v>180</v>
      </c>
      <c r="B202" s="37"/>
      <c r="C202" s="36" t="s">
        <v>122</v>
      </c>
      <c r="D202" s="36"/>
      <c r="E202" s="45"/>
      <c r="F202" s="45"/>
      <c r="G202" s="46"/>
      <c r="H202" s="51">
        <f>SUM(H176:H180)+H201</f>
        <v>81838905</v>
      </c>
      <c r="I202" s="125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</row>
    <row r="203" spans="1:21" ht="14.25">
      <c r="A203" s="36">
        <v>181</v>
      </c>
      <c r="B203" s="37"/>
      <c r="C203" s="42" t="s">
        <v>118</v>
      </c>
      <c r="D203" s="36"/>
      <c r="E203" s="45"/>
      <c r="F203" s="45"/>
      <c r="G203" s="46"/>
      <c r="H203" s="51">
        <v>2720543</v>
      </c>
      <c r="I203" s="125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</row>
    <row r="204" spans="1:21" ht="14.25">
      <c r="A204" s="36">
        <v>182</v>
      </c>
      <c r="B204" s="37"/>
      <c r="C204" s="42" t="s">
        <v>133</v>
      </c>
      <c r="D204" s="36"/>
      <c r="E204" s="45"/>
      <c r="F204" s="45"/>
      <c r="G204" s="46"/>
      <c r="H204" s="51">
        <v>5648041</v>
      </c>
      <c r="I204" s="125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</row>
    <row r="205" spans="1:21" ht="14.25">
      <c r="A205" s="36">
        <v>183</v>
      </c>
      <c r="B205" s="37"/>
      <c r="C205" s="42" t="s">
        <v>120</v>
      </c>
      <c r="D205" s="36"/>
      <c r="E205" s="45"/>
      <c r="F205" s="45"/>
      <c r="G205" s="46"/>
      <c r="H205" s="51">
        <v>738881</v>
      </c>
      <c r="I205" s="125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</row>
    <row r="206" spans="1:21" ht="14.25">
      <c r="A206" s="36">
        <v>184</v>
      </c>
      <c r="B206" s="37"/>
      <c r="C206" s="42" t="s">
        <v>121</v>
      </c>
      <c r="D206" s="36"/>
      <c r="E206" s="45"/>
      <c r="F206" s="45"/>
      <c r="G206" s="46"/>
      <c r="H206" s="51">
        <v>6454904</v>
      </c>
      <c r="I206" s="125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</row>
    <row r="207" spans="1:21" ht="28.5">
      <c r="A207" s="36">
        <v>185</v>
      </c>
      <c r="B207" s="37"/>
      <c r="C207" s="42" t="s">
        <v>138</v>
      </c>
      <c r="D207" s="36"/>
      <c r="E207" s="45"/>
      <c r="F207" s="45"/>
      <c r="G207" s="46"/>
      <c r="H207" s="51">
        <v>1613726</v>
      </c>
      <c r="I207" s="125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</row>
    <row r="208" spans="1:21">
      <c r="A208" s="36">
        <v>186</v>
      </c>
      <c r="B208" s="37"/>
      <c r="C208" s="44" t="s">
        <v>116</v>
      </c>
      <c r="D208" s="36"/>
      <c r="E208" s="95">
        <v>1</v>
      </c>
      <c r="F208" s="95" t="s">
        <v>32</v>
      </c>
      <c r="G208" s="98">
        <f>H208</f>
        <v>99015000</v>
      </c>
      <c r="H208" s="62">
        <f>SUM(H202:H207)</f>
        <v>99015000</v>
      </c>
      <c r="I208" s="126"/>
      <c r="J208" s="40"/>
      <c r="K208" s="40"/>
      <c r="L208" s="40"/>
      <c r="M208" s="40"/>
      <c r="O208" s="40">
        <v>1</v>
      </c>
      <c r="P208" s="40"/>
      <c r="Q208" s="40"/>
      <c r="R208" s="40"/>
      <c r="S208" s="40"/>
      <c r="T208" s="40"/>
      <c r="U208" s="40"/>
    </row>
    <row r="209" spans="1:21" ht="15.75">
      <c r="A209" s="36">
        <v>187</v>
      </c>
      <c r="B209" s="42"/>
      <c r="C209" s="76" t="s">
        <v>40</v>
      </c>
      <c r="D209" s="94"/>
      <c r="E209" s="50">
        <v>1</v>
      </c>
      <c r="F209" s="99" t="s">
        <v>32</v>
      </c>
      <c r="G209" s="67">
        <f>H261+H335</f>
        <v>985000</v>
      </c>
      <c r="H209" s="66">
        <f>G209</f>
        <v>985000</v>
      </c>
      <c r="I209" s="96"/>
      <c r="J209" s="40"/>
      <c r="K209" s="40"/>
      <c r="L209" s="40"/>
      <c r="M209" s="40"/>
      <c r="N209" s="40"/>
      <c r="O209" s="40"/>
      <c r="P209" s="40">
        <v>1</v>
      </c>
      <c r="Q209" s="47"/>
      <c r="R209" s="40"/>
      <c r="S209" s="47"/>
      <c r="T209" s="40"/>
      <c r="U209" s="40"/>
    </row>
    <row r="210" spans="1:21" ht="15.75">
      <c r="A210" s="36">
        <v>188</v>
      </c>
      <c r="B210" s="42"/>
      <c r="C210" s="77" t="s">
        <v>41</v>
      </c>
      <c r="D210" s="64"/>
      <c r="E210" s="28"/>
      <c r="F210" s="28"/>
      <c r="G210" s="33"/>
      <c r="I210" s="127" t="s">
        <v>31</v>
      </c>
      <c r="J210" s="39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</row>
    <row r="211" spans="1:21" ht="15.75">
      <c r="A211" s="36">
        <v>189</v>
      </c>
      <c r="B211" s="42"/>
      <c r="C211" s="29" t="s">
        <v>157</v>
      </c>
      <c r="D211" s="53"/>
      <c r="E211" s="28"/>
      <c r="F211" s="28"/>
      <c r="G211" s="33"/>
      <c r="H211" s="64"/>
      <c r="I211" s="128"/>
      <c r="J211" s="39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</row>
    <row r="212" spans="1:21" ht="15.75">
      <c r="A212" s="36">
        <v>190</v>
      </c>
      <c r="B212" s="42"/>
      <c r="C212" s="30" t="s">
        <v>42</v>
      </c>
      <c r="D212" s="53"/>
      <c r="E212" s="28">
        <v>12</v>
      </c>
      <c r="F212" s="28" t="s">
        <v>43</v>
      </c>
      <c r="G212" s="33">
        <v>560</v>
      </c>
      <c r="H212" s="64">
        <f t="shared" ref="H212:H216" si="21">G212*E212</f>
        <v>6720</v>
      </c>
      <c r="I212" s="128"/>
      <c r="J212" s="39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</row>
    <row r="213" spans="1:21" ht="15.75">
      <c r="A213" s="36">
        <v>191</v>
      </c>
      <c r="B213" s="42"/>
      <c r="C213" s="30" t="s">
        <v>48</v>
      </c>
      <c r="D213" s="54"/>
      <c r="E213" s="28">
        <v>12</v>
      </c>
      <c r="F213" s="28" t="s">
        <v>43</v>
      </c>
      <c r="G213" s="33">
        <v>210</v>
      </c>
      <c r="H213" s="64">
        <f t="shared" si="21"/>
        <v>2520</v>
      </c>
      <c r="I213" s="128"/>
      <c r="J213" s="39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</row>
    <row r="214" spans="1:21" ht="15.75">
      <c r="A214" s="36">
        <v>192</v>
      </c>
      <c r="B214" s="42"/>
      <c r="C214" s="31" t="s">
        <v>44</v>
      </c>
      <c r="D214" s="53"/>
      <c r="E214" s="28">
        <v>4</v>
      </c>
      <c r="F214" s="28" t="s">
        <v>57</v>
      </c>
      <c r="G214" s="33">
        <v>2250</v>
      </c>
      <c r="H214" s="64">
        <f t="shared" si="21"/>
        <v>9000</v>
      </c>
      <c r="I214" s="128"/>
      <c r="J214" s="39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</row>
    <row r="215" spans="1:21" ht="15.75">
      <c r="A215" s="36">
        <v>193</v>
      </c>
      <c r="B215" s="42"/>
      <c r="C215" s="31" t="s">
        <v>107</v>
      </c>
      <c r="D215" s="53"/>
      <c r="E215" s="28">
        <v>4</v>
      </c>
      <c r="F215" s="28" t="s">
        <v>33</v>
      </c>
      <c r="G215" s="33">
        <v>550</v>
      </c>
      <c r="H215" s="64">
        <f t="shared" si="21"/>
        <v>2200</v>
      </c>
      <c r="I215" s="128"/>
      <c r="J215" s="39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</row>
    <row r="216" spans="1:21" ht="15.75">
      <c r="A216" s="36">
        <v>194</v>
      </c>
      <c r="B216" s="42"/>
      <c r="C216" s="30" t="s">
        <v>45</v>
      </c>
      <c r="D216" s="53"/>
      <c r="E216" s="28">
        <v>3</v>
      </c>
      <c r="F216" s="28" t="s">
        <v>46</v>
      </c>
      <c r="G216" s="33">
        <v>60</v>
      </c>
      <c r="H216" s="64">
        <f t="shared" si="21"/>
        <v>180</v>
      </c>
      <c r="I216" s="128"/>
      <c r="J216" s="39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</row>
    <row r="217" spans="1:21" ht="15.75">
      <c r="A217" s="36">
        <v>195</v>
      </c>
      <c r="B217" s="42"/>
      <c r="C217" s="29" t="s">
        <v>158</v>
      </c>
      <c r="D217" s="53"/>
      <c r="E217" s="28"/>
      <c r="F217" s="28"/>
      <c r="G217" s="33"/>
      <c r="H217" s="64"/>
      <c r="I217" s="128"/>
      <c r="J217" s="39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</row>
    <row r="218" spans="1:21" ht="15.75">
      <c r="A218" s="36">
        <v>196</v>
      </c>
      <c r="B218" s="42"/>
      <c r="C218" s="30" t="s">
        <v>42</v>
      </c>
      <c r="D218" s="53"/>
      <c r="E218" s="28">
        <v>10</v>
      </c>
      <c r="F218" s="28" t="s">
        <v>43</v>
      </c>
      <c r="G218" s="33">
        <v>560</v>
      </c>
      <c r="H218" s="64">
        <f t="shared" ref="H218:H222" si="22">G218*E218</f>
        <v>5600</v>
      </c>
      <c r="I218" s="128"/>
      <c r="J218" s="39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</row>
    <row r="219" spans="1:21" ht="15.75">
      <c r="A219" s="36">
        <v>197</v>
      </c>
      <c r="B219" s="48"/>
      <c r="C219" s="30" t="s">
        <v>48</v>
      </c>
      <c r="D219" s="54"/>
      <c r="E219" s="28">
        <v>12</v>
      </c>
      <c r="F219" s="28" t="s">
        <v>43</v>
      </c>
      <c r="G219" s="33">
        <v>210</v>
      </c>
      <c r="H219" s="64">
        <f t="shared" si="22"/>
        <v>2520</v>
      </c>
      <c r="I219" s="128"/>
      <c r="J219" s="39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</row>
    <row r="220" spans="1:21" ht="15.75">
      <c r="A220" s="36">
        <v>198</v>
      </c>
      <c r="B220" s="37"/>
      <c r="C220" s="31" t="s">
        <v>44</v>
      </c>
      <c r="D220" s="53"/>
      <c r="E220" s="28">
        <v>5</v>
      </c>
      <c r="F220" s="28" t="s">
        <v>57</v>
      </c>
      <c r="G220" s="33">
        <v>2250</v>
      </c>
      <c r="H220" s="64">
        <f t="shared" si="22"/>
        <v>11250</v>
      </c>
      <c r="I220" s="128"/>
      <c r="J220" s="39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</row>
    <row r="221" spans="1:21" ht="15.75">
      <c r="A221" s="36">
        <v>199</v>
      </c>
      <c r="B221" s="48"/>
      <c r="C221" s="31" t="s">
        <v>107</v>
      </c>
      <c r="D221" s="53"/>
      <c r="E221" s="28">
        <v>8</v>
      </c>
      <c r="F221" s="28" t="s">
        <v>33</v>
      </c>
      <c r="G221" s="33">
        <v>550</v>
      </c>
      <c r="H221" s="64">
        <f t="shared" si="22"/>
        <v>4400</v>
      </c>
      <c r="I221" s="128"/>
      <c r="J221" s="39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</row>
    <row r="222" spans="1:21" ht="15.75">
      <c r="A222" s="36">
        <v>200</v>
      </c>
      <c r="B222" s="42"/>
      <c r="C222" s="30" t="s">
        <v>45</v>
      </c>
      <c r="D222" s="53"/>
      <c r="E222" s="28">
        <v>4</v>
      </c>
      <c r="F222" s="28" t="s">
        <v>46</v>
      </c>
      <c r="G222" s="33">
        <v>60</v>
      </c>
      <c r="H222" s="64">
        <f t="shared" si="22"/>
        <v>240</v>
      </c>
      <c r="I222" s="128"/>
      <c r="J222" s="39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</row>
    <row r="223" spans="1:21" ht="15.75">
      <c r="A223" s="36">
        <v>201</v>
      </c>
      <c r="B223" s="48"/>
      <c r="C223" s="29" t="s">
        <v>47</v>
      </c>
      <c r="D223" s="54"/>
      <c r="E223" s="28"/>
      <c r="F223" s="28"/>
      <c r="G223" s="33"/>
      <c r="H223" s="64"/>
      <c r="I223" s="128"/>
      <c r="J223" s="39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</row>
    <row r="224" spans="1:21" ht="15.75">
      <c r="A224" s="36">
        <v>202</v>
      </c>
      <c r="B224" s="48"/>
      <c r="C224" s="30" t="s">
        <v>48</v>
      </c>
      <c r="D224" s="54"/>
      <c r="E224" s="28">
        <v>8</v>
      </c>
      <c r="F224" s="28" t="s">
        <v>43</v>
      </c>
      <c r="G224" s="33">
        <v>210</v>
      </c>
      <c r="H224" s="64">
        <f t="shared" ref="H224:H228" si="23">G224*E224</f>
        <v>1680</v>
      </c>
      <c r="I224" s="128"/>
      <c r="J224" s="39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</row>
    <row r="225" spans="1:21" ht="15.75">
      <c r="A225" s="36">
        <v>203</v>
      </c>
      <c r="B225" s="48"/>
      <c r="C225" s="30" t="s">
        <v>42</v>
      </c>
      <c r="D225" s="53"/>
      <c r="E225" s="28">
        <v>12</v>
      </c>
      <c r="F225" s="28" t="s">
        <v>43</v>
      </c>
      <c r="G225" s="33">
        <v>560</v>
      </c>
      <c r="H225" s="64">
        <f t="shared" si="23"/>
        <v>6720</v>
      </c>
      <c r="I225" s="128"/>
      <c r="J225" s="39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</row>
    <row r="226" spans="1:21" ht="15.75">
      <c r="A226" s="36">
        <v>204</v>
      </c>
      <c r="B226" s="48"/>
      <c r="C226" s="30" t="s">
        <v>93</v>
      </c>
      <c r="D226" s="54"/>
      <c r="E226" s="28">
        <v>3</v>
      </c>
      <c r="F226" s="28" t="s">
        <v>33</v>
      </c>
      <c r="G226" s="33">
        <v>3700</v>
      </c>
      <c r="H226" s="64">
        <f t="shared" si="23"/>
        <v>11100</v>
      </c>
      <c r="I226" s="128"/>
      <c r="J226" s="39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</row>
    <row r="227" spans="1:21" ht="15.75">
      <c r="A227" s="36">
        <v>205</v>
      </c>
      <c r="B227" s="48"/>
      <c r="C227" s="30" t="s">
        <v>125</v>
      </c>
      <c r="D227" s="54"/>
      <c r="E227" s="28">
        <v>1</v>
      </c>
      <c r="F227" s="28" t="s">
        <v>36</v>
      </c>
      <c r="G227" s="33">
        <v>35500</v>
      </c>
      <c r="H227" s="64">
        <f t="shared" si="23"/>
        <v>35500</v>
      </c>
      <c r="I227" s="128"/>
      <c r="J227" s="39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</row>
    <row r="228" spans="1:21" ht="15.75">
      <c r="A228" s="36">
        <v>206</v>
      </c>
      <c r="B228" s="48"/>
      <c r="C228" s="31" t="s">
        <v>44</v>
      </c>
      <c r="D228" s="53"/>
      <c r="E228" s="28">
        <v>10</v>
      </c>
      <c r="F228" s="28" t="s">
        <v>57</v>
      </c>
      <c r="G228" s="33">
        <v>2250</v>
      </c>
      <c r="H228" s="64">
        <f t="shared" si="23"/>
        <v>22500</v>
      </c>
      <c r="I228" s="128"/>
      <c r="J228" s="39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</row>
    <row r="229" spans="1:21" ht="15.75">
      <c r="A229" s="36">
        <v>207</v>
      </c>
      <c r="B229" s="48"/>
      <c r="C229" s="31" t="s">
        <v>49</v>
      </c>
      <c r="D229" s="38"/>
      <c r="E229" s="28">
        <v>6</v>
      </c>
      <c r="F229" s="28" t="s">
        <v>46</v>
      </c>
      <c r="G229" s="32">
        <v>655</v>
      </c>
      <c r="H229" s="64">
        <f>G229*E229</f>
        <v>3930</v>
      </c>
      <c r="I229" s="128"/>
      <c r="J229" s="39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</row>
    <row r="230" spans="1:21" ht="15.75">
      <c r="A230" s="36">
        <v>208</v>
      </c>
      <c r="B230" s="48"/>
      <c r="C230" s="31" t="s">
        <v>34</v>
      </c>
      <c r="D230" s="45"/>
      <c r="E230" s="28">
        <v>50</v>
      </c>
      <c r="F230" s="28" t="s">
        <v>33</v>
      </c>
      <c r="G230" s="32">
        <v>20</v>
      </c>
      <c r="H230" s="64">
        <f>E230*G230</f>
        <v>1000</v>
      </c>
      <c r="I230" s="128"/>
      <c r="J230" s="55"/>
      <c r="K230" s="55"/>
      <c r="L230" s="55"/>
      <c r="M230" s="55"/>
      <c r="N230" s="55"/>
      <c r="O230" s="55"/>
      <c r="P230" s="55"/>
      <c r="Q230" s="55"/>
      <c r="R230" s="51"/>
      <c r="S230" s="47"/>
      <c r="T230" s="47"/>
      <c r="U230" s="47"/>
    </row>
    <row r="231" spans="1:21" ht="15.75">
      <c r="A231" s="36">
        <v>209</v>
      </c>
      <c r="B231" s="48"/>
      <c r="C231" s="31" t="s">
        <v>97</v>
      </c>
      <c r="D231" s="45"/>
      <c r="E231" s="28">
        <v>10</v>
      </c>
      <c r="F231" s="28" t="s">
        <v>33</v>
      </c>
      <c r="G231" s="32">
        <v>1800</v>
      </c>
      <c r="H231" s="64">
        <f t="shared" ref="H231:H240" si="24">E231*G231</f>
        <v>18000</v>
      </c>
      <c r="I231" s="128"/>
      <c r="J231" s="55"/>
      <c r="K231" s="55"/>
      <c r="L231" s="55"/>
      <c r="M231" s="55"/>
      <c r="N231" s="55"/>
      <c r="O231" s="55"/>
      <c r="P231" s="55"/>
      <c r="Q231" s="55"/>
      <c r="R231" s="51"/>
      <c r="S231" s="47"/>
      <c r="T231" s="47"/>
      <c r="U231" s="47"/>
    </row>
    <row r="232" spans="1:21" ht="15.75">
      <c r="A232" s="36">
        <v>210</v>
      </c>
      <c r="B232" s="48"/>
      <c r="C232" s="31" t="s">
        <v>98</v>
      </c>
      <c r="D232" s="45"/>
      <c r="E232" s="28">
        <v>50</v>
      </c>
      <c r="F232" s="28" t="s">
        <v>33</v>
      </c>
      <c r="G232" s="32">
        <v>525</v>
      </c>
      <c r="H232" s="64">
        <f t="shared" si="24"/>
        <v>26250</v>
      </c>
      <c r="I232" s="128"/>
      <c r="J232" s="55"/>
      <c r="K232" s="55"/>
      <c r="L232" s="55"/>
      <c r="M232" s="55"/>
      <c r="N232" s="55"/>
      <c r="O232" s="55"/>
      <c r="P232" s="55"/>
      <c r="Q232" s="55"/>
      <c r="R232" s="51"/>
      <c r="S232" s="47"/>
      <c r="T232" s="47"/>
      <c r="U232" s="47"/>
    </row>
    <row r="233" spans="1:21" ht="15.75">
      <c r="A233" s="36">
        <v>211</v>
      </c>
      <c r="B233" s="48"/>
      <c r="C233" s="31" t="s">
        <v>99</v>
      </c>
      <c r="D233" s="45"/>
      <c r="E233" s="28">
        <v>8</v>
      </c>
      <c r="F233" s="28" t="s">
        <v>33</v>
      </c>
      <c r="G233" s="32">
        <v>450</v>
      </c>
      <c r="H233" s="64">
        <f t="shared" si="24"/>
        <v>3600</v>
      </c>
      <c r="I233" s="128"/>
      <c r="J233" s="55"/>
      <c r="K233" s="55"/>
      <c r="L233" s="55"/>
      <c r="M233" s="55"/>
      <c r="N233" s="55"/>
      <c r="O233" s="55"/>
      <c r="P233" s="55"/>
      <c r="Q233" s="55"/>
      <c r="R233" s="51"/>
      <c r="S233" s="47"/>
      <c r="T233" s="47"/>
      <c r="U233" s="47"/>
    </row>
    <row r="234" spans="1:21" ht="15.75">
      <c r="A234" s="36">
        <v>212</v>
      </c>
      <c r="B234" s="37"/>
      <c r="C234" s="31" t="s">
        <v>100</v>
      </c>
      <c r="D234" s="45"/>
      <c r="E234" s="28">
        <v>18</v>
      </c>
      <c r="F234" s="28" t="s">
        <v>101</v>
      </c>
      <c r="G234" s="32">
        <v>40</v>
      </c>
      <c r="H234" s="64">
        <f t="shared" si="24"/>
        <v>720</v>
      </c>
      <c r="I234" s="128"/>
      <c r="J234" s="55"/>
      <c r="K234" s="55"/>
      <c r="L234" s="55"/>
      <c r="M234" s="55"/>
      <c r="N234" s="55"/>
      <c r="O234" s="55"/>
      <c r="P234" s="55"/>
      <c r="Q234" s="55"/>
      <c r="R234" s="51"/>
      <c r="S234" s="47"/>
      <c r="T234" s="47"/>
      <c r="U234" s="47"/>
    </row>
    <row r="235" spans="1:21" ht="15.75">
      <c r="A235" s="36">
        <v>213</v>
      </c>
      <c r="B235" s="37"/>
      <c r="C235" s="31" t="s">
        <v>102</v>
      </c>
      <c r="D235" s="45"/>
      <c r="E235" s="28">
        <v>20</v>
      </c>
      <c r="F235" s="28" t="s">
        <v>33</v>
      </c>
      <c r="G235" s="32">
        <v>200</v>
      </c>
      <c r="H235" s="64">
        <f t="shared" si="24"/>
        <v>4000</v>
      </c>
      <c r="I235" s="128"/>
      <c r="J235" s="55"/>
      <c r="K235" s="55"/>
      <c r="L235" s="55"/>
      <c r="M235" s="55"/>
      <c r="N235" s="55"/>
      <c r="O235" s="55"/>
      <c r="P235" s="55"/>
      <c r="Q235" s="55"/>
      <c r="R235" s="51"/>
      <c r="S235" s="47"/>
      <c r="T235" s="47"/>
      <c r="U235" s="47"/>
    </row>
    <row r="236" spans="1:21" ht="15.75">
      <c r="A236" s="36">
        <v>214</v>
      </c>
      <c r="B236" s="37"/>
      <c r="C236" s="31" t="s">
        <v>103</v>
      </c>
      <c r="D236" s="45"/>
      <c r="E236" s="28">
        <v>10</v>
      </c>
      <c r="F236" s="28" t="s">
        <v>46</v>
      </c>
      <c r="G236" s="32">
        <v>100</v>
      </c>
      <c r="H236" s="64">
        <f t="shared" si="24"/>
        <v>1000</v>
      </c>
      <c r="I236" s="128"/>
      <c r="J236" s="55"/>
      <c r="K236" s="55"/>
      <c r="L236" s="55"/>
      <c r="M236" s="55"/>
      <c r="N236" s="55"/>
      <c r="O236" s="55"/>
      <c r="P236" s="55"/>
      <c r="Q236" s="55"/>
      <c r="R236" s="51"/>
      <c r="S236" s="47"/>
      <c r="T236" s="47"/>
      <c r="U236" s="47"/>
    </row>
    <row r="237" spans="1:21" ht="15.75">
      <c r="A237" s="36">
        <v>215</v>
      </c>
      <c r="B237" s="37"/>
      <c r="C237" s="31" t="s">
        <v>109</v>
      </c>
      <c r="D237" s="45"/>
      <c r="E237" s="28">
        <v>5</v>
      </c>
      <c r="F237" s="28" t="s">
        <v>33</v>
      </c>
      <c r="G237" s="32">
        <v>95</v>
      </c>
      <c r="H237" s="64">
        <f t="shared" si="24"/>
        <v>475</v>
      </c>
      <c r="I237" s="128"/>
      <c r="J237" s="55"/>
      <c r="K237" s="55"/>
      <c r="L237" s="55"/>
      <c r="M237" s="55"/>
      <c r="N237" s="55"/>
      <c r="O237" s="55"/>
      <c r="P237" s="55"/>
      <c r="Q237" s="55"/>
      <c r="R237" s="51"/>
      <c r="S237" s="47"/>
      <c r="T237" s="47"/>
      <c r="U237" s="47"/>
    </row>
    <row r="238" spans="1:21" ht="15.75">
      <c r="A238" s="36">
        <v>216</v>
      </c>
      <c r="B238" s="37"/>
      <c r="C238" s="31" t="s">
        <v>110</v>
      </c>
      <c r="D238" s="45"/>
      <c r="E238" s="28">
        <v>4</v>
      </c>
      <c r="F238" s="28" t="s">
        <v>33</v>
      </c>
      <c r="G238" s="32">
        <v>369.95</v>
      </c>
      <c r="H238" s="64">
        <f t="shared" si="24"/>
        <v>1479.8</v>
      </c>
      <c r="I238" s="128"/>
      <c r="J238" s="55"/>
      <c r="K238" s="55"/>
      <c r="L238" s="55"/>
      <c r="M238" s="55"/>
      <c r="N238" s="55"/>
      <c r="O238" s="55"/>
      <c r="P238" s="55"/>
      <c r="Q238" s="55"/>
      <c r="R238" s="51"/>
      <c r="S238" s="47"/>
      <c r="T238" s="47"/>
      <c r="U238" s="47"/>
    </row>
    <row r="239" spans="1:21" ht="15.75">
      <c r="A239" s="36">
        <v>217</v>
      </c>
      <c r="B239" s="37"/>
      <c r="C239" s="31" t="s">
        <v>111</v>
      </c>
      <c r="D239" s="45"/>
      <c r="E239" s="28">
        <v>4</v>
      </c>
      <c r="F239" s="28" t="s">
        <v>33</v>
      </c>
      <c r="G239" s="32">
        <v>48</v>
      </c>
      <c r="H239" s="64">
        <f t="shared" si="24"/>
        <v>192</v>
      </c>
      <c r="I239" s="128"/>
      <c r="J239" s="55"/>
      <c r="K239" s="55"/>
      <c r="L239" s="55"/>
      <c r="M239" s="55"/>
      <c r="N239" s="55"/>
      <c r="O239" s="55"/>
      <c r="P239" s="55"/>
      <c r="Q239" s="55"/>
      <c r="R239" s="51"/>
      <c r="S239" s="47"/>
      <c r="T239" s="47"/>
      <c r="U239" s="47"/>
    </row>
    <row r="240" spans="1:21" ht="15.75">
      <c r="A240" s="36">
        <v>218</v>
      </c>
      <c r="B240" s="70"/>
      <c r="C240" s="31" t="s">
        <v>35</v>
      </c>
      <c r="D240" s="56"/>
      <c r="E240" s="28">
        <v>50</v>
      </c>
      <c r="F240" s="28" t="s">
        <v>33</v>
      </c>
      <c r="G240" s="32">
        <v>15</v>
      </c>
      <c r="H240" s="64">
        <f t="shared" si="24"/>
        <v>750</v>
      </c>
      <c r="I240" s="128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</row>
    <row r="241" spans="1:21" ht="15.75">
      <c r="A241" s="36">
        <v>219</v>
      </c>
      <c r="B241" s="71"/>
      <c r="C241" s="31" t="s">
        <v>50</v>
      </c>
      <c r="D241" s="38"/>
      <c r="E241" s="28">
        <v>20</v>
      </c>
      <c r="F241" s="28" t="s">
        <v>94</v>
      </c>
      <c r="G241" s="32">
        <v>220</v>
      </c>
      <c r="H241" s="64">
        <f t="shared" ref="H241:H244" si="25">G241*E241</f>
        <v>4400</v>
      </c>
      <c r="I241" s="128"/>
      <c r="J241" s="39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</row>
    <row r="242" spans="1:21" ht="15.75">
      <c r="A242" s="36">
        <v>220</v>
      </c>
      <c r="B242" s="37"/>
      <c r="C242" s="31" t="s">
        <v>51</v>
      </c>
      <c r="D242" s="57"/>
      <c r="E242" s="28">
        <v>10</v>
      </c>
      <c r="F242" s="28" t="s">
        <v>36</v>
      </c>
      <c r="G242" s="32">
        <v>320</v>
      </c>
      <c r="H242" s="64">
        <f t="shared" si="25"/>
        <v>3200</v>
      </c>
      <c r="I242" s="128"/>
      <c r="J242" s="40"/>
      <c r="K242" s="40"/>
      <c r="L242" s="40"/>
      <c r="M242" s="40"/>
      <c r="N242" s="39"/>
      <c r="O242" s="40"/>
      <c r="P242" s="40"/>
      <c r="Q242" s="40"/>
      <c r="R242" s="40"/>
      <c r="S242" s="40"/>
      <c r="T242" s="40"/>
      <c r="U242" s="40"/>
    </row>
    <row r="243" spans="1:21" ht="15.75">
      <c r="A243" s="36">
        <v>221</v>
      </c>
      <c r="B243" s="37"/>
      <c r="C243" s="30" t="s">
        <v>108</v>
      </c>
      <c r="D243" s="58"/>
      <c r="E243" s="28">
        <v>5</v>
      </c>
      <c r="F243" s="28" t="s">
        <v>94</v>
      </c>
      <c r="G243" s="33">
        <v>250</v>
      </c>
      <c r="H243" s="64">
        <f t="shared" si="25"/>
        <v>1250</v>
      </c>
      <c r="I243" s="128"/>
      <c r="J243" s="55"/>
      <c r="K243" s="55"/>
      <c r="L243" s="55"/>
      <c r="M243" s="55"/>
      <c r="N243" s="55"/>
      <c r="O243" s="55"/>
      <c r="P243" s="55"/>
      <c r="Q243" s="55"/>
      <c r="R243" s="51"/>
      <c r="S243" s="47"/>
      <c r="T243" s="47"/>
      <c r="U243" s="47"/>
    </row>
    <row r="244" spans="1:21" ht="15.75">
      <c r="A244" s="36">
        <v>222</v>
      </c>
      <c r="B244" s="37"/>
      <c r="C244" s="30" t="s">
        <v>53</v>
      </c>
      <c r="D244" s="58"/>
      <c r="E244" s="28">
        <v>12</v>
      </c>
      <c r="F244" s="28" t="s">
        <v>33</v>
      </c>
      <c r="G244" s="33">
        <v>315</v>
      </c>
      <c r="H244" s="64">
        <f t="shared" si="25"/>
        <v>3780</v>
      </c>
      <c r="I244" s="128"/>
      <c r="J244" s="40"/>
      <c r="K244" s="40"/>
      <c r="L244" s="40"/>
      <c r="M244" s="40"/>
      <c r="N244" s="39"/>
      <c r="O244" s="40"/>
      <c r="P244" s="40"/>
      <c r="Q244" s="40"/>
      <c r="R244" s="40"/>
      <c r="S244" s="40"/>
      <c r="T244" s="40"/>
      <c r="U244" s="40"/>
    </row>
    <row r="245" spans="1:21" ht="15.75">
      <c r="A245" s="36">
        <v>223</v>
      </c>
      <c r="B245" s="37"/>
      <c r="C245" s="29" t="s">
        <v>55</v>
      </c>
      <c r="D245" s="53"/>
      <c r="E245" s="34"/>
      <c r="F245" s="34"/>
      <c r="G245" s="35"/>
      <c r="H245" s="64"/>
      <c r="I245" s="128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</row>
    <row r="246" spans="1:21" ht="15.75">
      <c r="A246" s="36">
        <v>224</v>
      </c>
      <c r="B246" s="37"/>
      <c r="C246" s="30" t="s">
        <v>48</v>
      </c>
      <c r="D246" s="54"/>
      <c r="E246" s="28">
        <v>12</v>
      </c>
      <c r="F246" s="28" t="s">
        <v>43</v>
      </c>
      <c r="G246" s="33">
        <v>210</v>
      </c>
      <c r="H246" s="64">
        <f t="shared" ref="H246:H250" si="26">G246*E246</f>
        <v>2520</v>
      </c>
      <c r="I246" s="128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</row>
    <row r="247" spans="1:21" ht="15.75">
      <c r="A247" s="36">
        <v>225</v>
      </c>
      <c r="B247" s="37"/>
      <c r="C247" s="30" t="s">
        <v>42</v>
      </c>
      <c r="D247" s="38"/>
      <c r="E247" s="28">
        <v>8</v>
      </c>
      <c r="F247" s="28" t="s">
        <v>43</v>
      </c>
      <c r="G247" s="33">
        <v>560</v>
      </c>
      <c r="H247" s="64">
        <f t="shared" si="26"/>
        <v>4480</v>
      </c>
      <c r="I247" s="128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</row>
    <row r="248" spans="1:21" ht="15.75">
      <c r="A248" s="36">
        <v>226</v>
      </c>
      <c r="B248" s="37"/>
      <c r="C248" s="30" t="s">
        <v>56</v>
      </c>
      <c r="D248" s="38"/>
      <c r="E248" s="28">
        <v>12</v>
      </c>
      <c r="F248" s="28" t="s">
        <v>57</v>
      </c>
      <c r="G248" s="33">
        <v>200</v>
      </c>
      <c r="H248" s="64">
        <f t="shared" si="26"/>
        <v>2400</v>
      </c>
      <c r="I248" s="128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</row>
    <row r="249" spans="1:21" ht="15.75">
      <c r="A249" s="36">
        <v>227</v>
      </c>
      <c r="B249" s="37"/>
      <c r="C249" s="30" t="s">
        <v>104</v>
      </c>
      <c r="D249" s="38"/>
      <c r="E249" s="28">
        <v>12</v>
      </c>
      <c r="F249" s="28" t="s">
        <v>57</v>
      </c>
      <c r="G249" s="33">
        <v>570</v>
      </c>
      <c r="H249" s="64">
        <f t="shared" si="26"/>
        <v>6840</v>
      </c>
      <c r="I249" s="128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</row>
    <row r="250" spans="1:21" ht="15.75">
      <c r="A250" s="36">
        <v>228</v>
      </c>
      <c r="B250" s="37"/>
      <c r="C250" s="30" t="s">
        <v>105</v>
      </c>
      <c r="D250" s="38"/>
      <c r="E250" s="28">
        <v>12</v>
      </c>
      <c r="F250" s="28" t="s">
        <v>57</v>
      </c>
      <c r="G250" s="33">
        <v>25</v>
      </c>
      <c r="H250" s="64">
        <f t="shared" si="26"/>
        <v>300</v>
      </c>
      <c r="I250" s="128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</row>
    <row r="251" spans="1:21" ht="15.75">
      <c r="A251" s="36">
        <v>229</v>
      </c>
      <c r="B251" s="37"/>
      <c r="C251" s="31" t="s">
        <v>106</v>
      </c>
      <c r="D251" s="38"/>
      <c r="E251" s="28">
        <v>10</v>
      </c>
      <c r="F251" s="28" t="s">
        <v>46</v>
      </c>
      <c r="G251" s="32">
        <v>260</v>
      </c>
      <c r="H251" s="64">
        <f>G251*E251</f>
        <v>2600</v>
      </c>
      <c r="I251" s="128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</row>
    <row r="252" spans="1:21" ht="15.75">
      <c r="A252" s="36">
        <v>230</v>
      </c>
      <c r="B252" s="37"/>
      <c r="C252" s="31" t="s">
        <v>95</v>
      </c>
      <c r="D252" s="38"/>
      <c r="E252" s="28">
        <v>5</v>
      </c>
      <c r="F252" s="28" t="s">
        <v>57</v>
      </c>
      <c r="G252" s="32">
        <v>3650</v>
      </c>
      <c r="H252" s="64">
        <f t="shared" ref="H252:H253" si="27">G252*E252</f>
        <v>18250</v>
      </c>
      <c r="I252" s="128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</row>
    <row r="253" spans="1:21" ht="15.75">
      <c r="A253" s="36">
        <v>231</v>
      </c>
      <c r="B253" s="42"/>
      <c r="C253" s="31" t="s">
        <v>92</v>
      </c>
      <c r="D253" s="38"/>
      <c r="E253" s="28">
        <v>10</v>
      </c>
      <c r="F253" s="28" t="s">
        <v>46</v>
      </c>
      <c r="G253" s="32">
        <v>250</v>
      </c>
      <c r="H253" s="64">
        <f t="shared" si="27"/>
        <v>2500</v>
      </c>
      <c r="I253" s="128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</row>
    <row r="254" spans="1:21" ht="15.75">
      <c r="A254" s="36">
        <v>232</v>
      </c>
      <c r="B254" s="42"/>
      <c r="C254" s="29" t="s">
        <v>58</v>
      </c>
      <c r="D254" s="38"/>
      <c r="E254" s="28"/>
      <c r="F254" s="28"/>
      <c r="G254" s="35"/>
      <c r="H254" s="64"/>
      <c r="I254" s="128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</row>
    <row r="255" spans="1:21" ht="15.75">
      <c r="A255" s="36">
        <v>233</v>
      </c>
      <c r="B255" s="42"/>
      <c r="C255" s="30" t="s">
        <v>48</v>
      </c>
      <c r="D255" s="38"/>
      <c r="E255" s="28">
        <v>8</v>
      </c>
      <c r="F255" s="28" t="s">
        <v>96</v>
      </c>
      <c r="G255" s="33">
        <v>210</v>
      </c>
      <c r="H255" s="64">
        <f t="shared" ref="H255:H257" si="28">G255*E255</f>
        <v>1680</v>
      </c>
      <c r="I255" s="128"/>
      <c r="J255" s="39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</row>
    <row r="256" spans="1:21" ht="15.75">
      <c r="A256" s="36">
        <v>234</v>
      </c>
      <c r="B256" s="42"/>
      <c r="C256" s="30" t="s">
        <v>42</v>
      </c>
      <c r="D256" s="38"/>
      <c r="E256" s="28">
        <v>3</v>
      </c>
      <c r="F256" s="28" t="s">
        <v>43</v>
      </c>
      <c r="G256" s="33">
        <v>560</v>
      </c>
      <c r="H256" s="64">
        <f t="shared" si="28"/>
        <v>1680</v>
      </c>
      <c r="I256" s="128"/>
      <c r="J256" s="39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</row>
    <row r="257" spans="1:21" ht="15.75">
      <c r="A257" s="36">
        <v>235</v>
      </c>
      <c r="B257" s="42"/>
      <c r="C257" s="31" t="s">
        <v>44</v>
      </c>
      <c r="D257" s="53"/>
      <c r="E257" s="28">
        <v>2</v>
      </c>
      <c r="F257" s="28" t="s">
        <v>36</v>
      </c>
      <c r="G257" s="33">
        <v>2250</v>
      </c>
      <c r="H257" s="64">
        <f t="shared" si="28"/>
        <v>4500</v>
      </c>
      <c r="I257" s="128"/>
      <c r="J257" s="39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</row>
    <row r="258" spans="1:21" ht="15.75">
      <c r="A258" s="36">
        <v>236</v>
      </c>
      <c r="B258" s="42"/>
      <c r="C258" s="31" t="s">
        <v>34</v>
      </c>
      <c r="D258" s="45"/>
      <c r="E258" s="28">
        <v>50</v>
      </c>
      <c r="F258" s="28" t="s">
        <v>33</v>
      </c>
      <c r="G258" s="32">
        <v>25</v>
      </c>
      <c r="H258" s="64">
        <f>E258*G258</f>
        <v>1250</v>
      </c>
      <c r="I258" s="128"/>
      <c r="J258" s="39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</row>
    <row r="259" spans="1:21" ht="15.75">
      <c r="A259" s="36">
        <v>237</v>
      </c>
      <c r="B259" s="42"/>
      <c r="C259" s="30" t="s">
        <v>52</v>
      </c>
      <c r="D259" s="58"/>
      <c r="E259" s="28">
        <v>20</v>
      </c>
      <c r="F259" s="28" t="s">
        <v>94</v>
      </c>
      <c r="G259" s="33">
        <v>250</v>
      </c>
      <c r="H259" s="64">
        <f t="shared" ref="H259:H260" si="29">G259*E259</f>
        <v>5000</v>
      </c>
      <c r="I259" s="128"/>
      <c r="J259" s="39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</row>
    <row r="260" spans="1:21" ht="15.75">
      <c r="A260" s="36">
        <v>238</v>
      </c>
      <c r="B260" s="42"/>
      <c r="C260" s="31" t="s">
        <v>50</v>
      </c>
      <c r="D260" s="53"/>
      <c r="E260" s="28">
        <v>5</v>
      </c>
      <c r="F260" s="28" t="s">
        <v>94</v>
      </c>
      <c r="G260" s="32">
        <v>220</v>
      </c>
      <c r="H260" s="64">
        <f t="shared" si="29"/>
        <v>1100</v>
      </c>
      <c r="I260" s="128"/>
      <c r="J260" s="39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</row>
    <row r="261" spans="1:21" ht="15.75">
      <c r="A261" s="36">
        <v>239</v>
      </c>
      <c r="B261" s="42"/>
      <c r="C261" s="63" t="s">
        <v>59</v>
      </c>
      <c r="D261" s="53"/>
      <c r="E261" s="28"/>
      <c r="F261" s="28"/>
      <c r="G261" s="32"/>
      <c r="H261" s="64">
        <f>SUM(H212:H260)</f>
        <v>251256.8</v>
      </c>
      <c r="I261" s="129"/>
      <c r="J261" s="39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</row>
    <row r="262" spans="1:21" ht="15.75">
      <c r="A262" s="36">
        <v>240</v>
      </c>
      <c r="B262" s="42"/>
      <c r="C262" s="27" t="s">
        <v>60</v>
      </c>
      <c r="D262" s="38"/>
      <c r="E262" s="34"/>
      <c r="F262" s="34"/>
      <c r="G262" s="35"/>
      <c r="H262" s="64"/>
      <c r="I262" s="127" t="s">
        <v>31</v>
      </c>
      <c r="K262" s="40"/>
      <c r="L262" s="40"/>
      <c r="M262" s="40"/>
      <c r="N262" s="40"/>
      <c r="O262" s="40"/>
      <c r="P262" s="39">
        <v>1</v>
      </c>
      <c r="Q262" s="40"/>
      <c r="R262" s="40"/>
      <c r="S262" s="40"/>
      <c r="T262" s="40"/>
      <c r="U262" s="40"/>
    </row>
    <row r="263" spans="1:21" ht="15.75">
      <c r="A263" s="36">
        <v>241</v>
      </c>
      <c r="B263" s="42"/>
      <c r="C263" s="29" t="s">
        <v>54</v>
      </c>
      <c r="D263" s="58"/>
      <c r="E263" s="34"/>
      <c r="F263" s="34"/>
      <c r="G263" s="35"/>
      <c r="H263" s="64"/>
      <c r="I263" s="128"/>
      <c r="J263" s="39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</row>
    <row r="264" spans="1:21" ht="47.25">
      <c r="A264" s="36">
        <v>242</v>
      </c>
      <c r="B264" s="42"/>
      <c r="C264" s="93" t="s">
        <v>140</v>
      </c>
      <c r="D264" s="59"/>
      <c r="E264" s="28">
        <v>120</v>
      </c>
      <c r="F264" s="28" t="s">
        <v>68</v>
      </c>
      <c r="G264" s="33">
        <v>500</v>
      </c>
      <c r="H264" s="64">
        <f>G264*E264</f>
        <v>60000</v>
      </c>
      <c r="I264" s="128"/>
      <c r="J264" s="39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</row>
    <row r="265" spans="1:21" ht="31.5">
      <c r="A265" s="36">
        <v>243</v>
      </c>
      <c r="B265" s="42"/>
      <c r="C265" s="93" t="s">
        <v>139</v>
      </c>
      <c r="D265" s="59"/>
      <c r="E265" s="28">
        <v>60</v>
      </c>
      <c r="F265" s="28" t="s">
        <v>68</v>
      </c>
      <c r="G265" s="33">
        <v>500</v>
      </c>
      <c r="H265" s="64">
        <f>G265*E265</f>
        <v>30000</v>
      </c>
      <c r="I265" s="128"/>
      <c r="J265" s="39"/>
      <c r="K265" s="40"/>
      <c r="M265" s="40"/>
      <c r="N265" s="40"/>
      <c r="O265" s="40"/>
      <c r="P265" s="40"/>
      <c r="Q265" s="40"/>
      <c r="R265" s="40"/>
      <c r="S265" s="40"/>
      <c r="T265" s="40"/>
      <c r="U265" s="40"/>
    </row>
    <row r="266" spans="1:21" ht="15.75">
      <c r="A266" s="36">
        <v>244</v>
      </c>
      <c r="B266" s="42"/>
      <c r="C266" s="29" t="s">
        <v>141</v>
      </c>
      <c r="D266" s="38"/>
      <c r="E266" s="34"/>
      <c r="F266" s="34"/>
      <c r="G266" s="35"/>
      <c r="H266" s="64"/>
      <c r="I266" s="128"/>
      <c r="J266" s="39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</row>
    <row r="267" spans="1:21" ht="15.75">
      <c r="A267" s="36">
        <v>245</v>
      </c>
      <c r="B267" s="42"/>
      <c r="C267" s="29" t="s">
        <v>164</v>
      </c>
      <c r="D267" s="60"/>
      <c r="E267" s="34"/>
      <c r="F267" s="34"/>
      <c r="G267" s="35"/>
      <c r="H267" s="64"/>
      <c r="I267" s="128"/>
      <c r="J267" s="39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</row>
    <row r="268" spans="1:21" ht="15.75">
      <c r="A268" s="36">
        <v>246</v>
      </c>
      <c r="B268" s="42"/>
      <c r="C268" s="30" t="s">
        <v>163</v>
      </c>
      <c r="D268" s="53"/>
      <c r="E268" s="28">
        <f>20*4*2*2</f>
        <v>320</v>
      </c>
      <c r="F268" s="28" t="s">
        <v>33</v>
      </c>
      <c r="G268" s="33">
        <v>120</v>
      </c>
      <c r="H268" s="64">
        <f t="shared" ref="H268" si="30">G268*E268</f>
        <v>38400</v>
      </c>
      <c r="I268" s="128"/>
      <c r="J268" s="39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</row>
    <row r="269" spans="1:21" ht="15.75">
      <c r="A269" s="36">
        <v>247</v>
      </c>
      <c r="B269" s="42"/>
      <c r="C269" s="29" t="s">
        <v>142</v>
      </c>
      <c r="D269" s="38"/>
      <c r="E269" s="34"/>
      <c r="F269" s="34"/>
      <c r="G269" s="35"/>
      <c r="H269" s="64"/>
      <c r="I269" s="128"/>
      <c r="J269" s="39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</row>
    <row r="270" spans="1:21" ht="15.75">
      <c r="A270" s="36">
        <v>248</v>
      </c>
      <c r="B270" s="42"/>
      <c r="C270" s="30" t="s">
        <v>143</v>
      </c>
      <c r="D270" s="38"/>
      <c r="E270" s="28">
        <v>150</v>
      </c>
      <c r="F270" s="28" t="s">
        <v>33</v>
      </c>
      <c r="G270" s="33">
        <v>120</v>
      </c>
      <c r="H270" s="64">
        <f t="shared" ref="H270" si="31">G270*E270</f>
        <v>18000</v>
      </c>
      <c r="I270" s="128"/>
      <c r="J270" s="39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</row>
    <row r="271" spans="1:21" ht="15.75">
      <c r="A271" s="36">
        <v>249</v>
      </c>
      <c r="B271" s="42"/>
      <c r="C271" s="29" t="s">
        <v>167</v>
      </c>
      <c r="D271" s="38"/>
      <c r="E271" s="34"/>
      <c r="F271" s="34"/>
      <c r="G271" s="35"/>
      <c r="H271" s="64"/>
      <c r="I271" s="128"/>
      <c r="J271" s="39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</row>
    <row r="272" spans="1:21" ht="15.75">
      <c r="A272" s="36">
        <v>250</v>
      </c>
      <c r="B272" s="42"/>
      <c r="C272" s="29" t="s">
        <v>152</v>
      </c>
      <c r="D272" s="60"/>
      <c r="E272" s="34"/>
      <c r="F272" s="34"/>
      <c r="G272" s="35"/>
      <c r="H272" s="64"/>
      <c r="I272" s="128"/>
      <c r="J272" s="39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</row>
    <row r="273" spans="1:21" ht="15.75">
      <c r="A273" s="36">
        <v>251</v>
      </c>
      <c r="B273" s="42"/>
      <c r="C273" s="30" t="s">
        <v>153</v>
      </c>
      <c r="D273" s="53"/>
      <c r="E273" s="28">
        <f>12*12</f>
        <v>144</v>
      </c>
      <c r="F273" s="28" t="s">
        <v>33</v>
      </c>
      <c r="G273" s="33">
        <v>120</v>
      </c>
      <c r="H273" s="64">
        <f t="shared" ref="H273" si="32">G273*E273</f>
        <v>17280</v>
      </c>
      <c r="I273" s="128"/>
      <c r="J273" s="39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</row>
    <row r="274" spans="1:21" ht="15.75">
      <c r="A274" s="36">
        <v>252</v>
      </c>
      <c r="B274" s="42"/>
      <c r="C274" s="30" t="s">
        <v>154</v>
      </c>
      <c r="D274" s="38"/>
      <c r="E274" s="34"/>
      <c r="F274" s="34"/>
      <c r="G274" s="35"/>
      <c r="H274" s="64"/>
      <c r="I274" s="128"/>
      <c r="J274" s="55"/>
      <c r="K274" s="55"/>
      <c r="L274" s="55"/>
      <c r="M274" s="55"/>
      <c r="N274" s="55"/>
      <c r="O274" s="55"/>
      <c r="P274" s="55"/>
      <c r="Q274" s="55"/>
      <c r="R274" s="51"/>
      <c r="S274" s="47"/>
      <c r="T274" s="47"/>
      <c r="U274" s="47"/>
    </row>
    <row r="275" spans="1:21" ht="15.75">
      <c r="A275" s="36">
        <v>253</v>
      </c>
      <c r="B275" s="42"/>
      <c r="C275" s="30" t="s">
        <v>132</v>
      </c>
      <c r="D275" s="38"/>
      <c r="E275" s="28">
        <v>120</v>
      </c>
      <c r="F275" s="28" t="s">
        <v>33</v>
      </c>
      <c r="G275" s="33">
        <v>120</v>
      </c>
      <c r="H275" s="64">
        <f t="shared" ref="H275" si="33">G275*E275</f>
        <v>14400</v>
      </c>
      <c r="I275" s="128"/>
      <c r="J275" s="55"/>
      <c r="K275" s="55"/>
      <c r="L275" s="55"/>
      <c r="M275" s="55"/>
      <c r="N275" s="55"/>
      <c r="O275" s="55"/>
      <c r="P275" s="55"/>
      <c r="Q275" s="55"/>
      <c r="R275" s="51"/>
      <c r="S275" s="47"/>
      <c r="T275" s="47"/>
      <c r="U275" s="47"/>
    </row>
    <row r="276" spans="1:21" ht="15.75">
      <c r="A276" s="36">
        <v>254</v>
      </c>
      <c r="B276" s="42"/>
      <c r="C276" s="29" t="s">
        <v>145</v>
      </c>
      <c r="D276" s="61"/>
      <c r="E276" s="34"/>
      <c r="F276" s="34"/>
      <c r="G276" s="35"/>
      <c r="H276" s="64"/>
      <c r="I276" s="128"/>
      <c r="J276" s="55"/>
      <c r="K276" s="55"/>
      <c r="L276" s="55"/>
      <c r="M276" s="55"/>
      <c r="N276" s="55"/>
      <c r="O276" s="55"/>
      <c r="P276" s="55"/>
      <c r="Q276" s="55"/>
      <c r="R276" s="51"/>
      <c r="S276" s="47"/>
      <c r="T276" s="47"/>
      <c r="U276" s="47"/>
    </row>
    <row r="277" spans="1:21" ht="15.75">
      <c r="A277" s="36">
        <v>255</v>
      </c>
      <c r="B277" s="42"/>
      <c r="C277" s="30" t="s">
        <v>146</v>
      </c>
      <c r="D277" s="38"/>
      <c r="E277" s="28">
        <v>30</v>
      </c>
      <c r="F277" s="28" t="s">
        <v>33</v>
      </c>
      <c r="G277" s="33">
        <v>120</v>
      </c>
      <c r="H277" s="64">
        <f t="shared" ref="H277:H278" si="34">G277*E277</f>
        <v>3600</v>
      </c>
      <c r="I277" s="128"/>
      <c r="J277" s="55"/>
      <c r="K277" s="55"/>
      <c r="L277" s="55"/>
      <c r="M277" s="55"/>
      <c r="N277" s="55"/>
      <c r="O277" s="55"/>
      <c r="P277" s="55"/>
      <c r="Q277" s="55"/>
      <c r="R277" s="51"/>
      <c r="S277" s="47"/>
      <c r="T277" s="47"/>
      <c r="U277" s="47"/>
    </row>
    <row r="278" spans="1:21" ht="15.75">
      <c r="A278" s="36">
        <v>256</v>
      </c>
      <c r="B278" s="42"/>
      <c r="C278" s="30" t="s">
        <v>126</v>
      </c>
      <c r="D278" s="38"/>
      <c r="E278" s="28">
        <v>4</v>
      </c>
      <c r="F278" s="28" t="s">
        <v>43</v>
      </c>
      <c r="G278" s="33">
        <v>210</v>
      </c>
      <c r="H278" s="64">
        <f t="shared" si="34"/>
        <v>840</v>
      </c>
      <c r="I278" s="128"/>
      <c r="J278" s="55"/>
      <c r="K278" s="55"/>
      <c r="L278" s="55"/>
      <c r="M278" s="55"/>
      <c r="N278" s="55"/>
      <c r="O278" s="55"/>
      <c r="P278" s="55"/>
      <c r="Q278" s="55"/>
      <c r="R278" s="51"/>
      <c r="S278" s="47"/>
      <c r="T278" s="47"/>
      <c r="U278" s="47"/>
    </row>
    <row r="279" spans="1:21" ht="15.75">
      <c r="A279" s="36">
        <v>257</v>
      </c>
      <c r="B279" s="42"/>
      <c r="C279" s="29" t="s">
        <v>144</v>
      </c>
      <c r="D279" s="61"/>
      <c r="E279" s="34"/>
      <c r="F279" s="34"/>
      <c r="G279" s="35"/>
      <c r="H279" s="64"/>
      <c r="I279" s="128"/>
      <c r="J279" s="55"/>
      <c r="K279" s="55"/>
      <c r="L279" s="55"/>
      <c r="M279" s="55"/>
      <c r="N279" s="55"/>
      <c r="O279" s="55"/>
      <c r="P279" s="55"/>
      <c r="Q279" s="55"/>
      <c r="R279" s="51"/>
      <c r="S279" s="47"/>
      <c r="T279" s="47"/>
      <c r="U279" s="47"/>
    </row>
    <row r="280" spans="1:21" ht="15.75">
      <c r="A280" s="36">
        <v>258</v>
      </c>
      <c r="B280" s="42"/>
      <c r="C280" s="30" t="s">
        <v>174</v>
      </c>
      <c r="D280" s="38"/>
      <c r="E280" s="28">
        <v>60</v>
      </c>
      <c r="F280" s="28" t="s">
        <v>33</v>
      </c>
      <c r="G280" s="33">
        <v>120</v>
      </c>
      <c r="H280" s="64">
        <f t="shared" ref="H280:H281" si="35">G280*E280</f>
        <v>7200</v>
      </c>
      <c r="I280" s="128"/>
      <c r="J280" s="55"/>
      <c r="K280" s="55"/>
      <c r="L280" s="55"/>
      <c r="M280" s="55"/>
      <c r="N280" s="55"/>
      <c r="O280" s="55"/>
      <c r="P280" s="55"/>
      <c r="Q280" s="55"/>
      <c r="R280" s="51"/>
      <c r="S280" s="47"/>
      <c r="T280" s="47"/>
      <c r="U280" s="47"/>
    </row>
    <row r="281" spans="1:21" ht="15.75">
      <c r="A281" s="36">
        <v>259</v>
      </c>
      <c r="B281" s="42"/>
      <c r="C281" s="30" t="s">
        <v>126</v>
      </c>
      <c r="D281" s="38"/>
      <c r="E281" s="28">
        <v>4</v>
      </c>
      <c r="F281" s="28" t="s">
        <v>43</v>
      </c>
      <c r="G281" s="33">
        <v>210</v>
      </c>
      <c r="H281" s="64">
        <f t="shared" si="35"/>
        <v>840</v>
      </c>
      <c r="I281" s="128"/>
      <c r="J281" s="55"/>
      <c r="K281" s="55"/>
      <c r="L281" s="55"/>
      <c r="M281" s="55"/>
      <c r="N281" s="55"/>
      <c r="O281" s="55"/>
      <c r="P281" s="55"/>
      <c r="Q281" s="55"/>
      <c r="R281" s="51"/>
      <c r="S281" s="47"/>
      <c r="T281" s="47"/>
      <c r="U281" s="47"/>
    </row>
    <row r="282" spans="1:21" ht="15.75">
      <c r="A282" s="36">
        <v>260</v>
      </c>
      <c r="B282" s="42"/>
      <c r="C282" s="29" t="s">
        <v>159</v>
      </c>
      <c r="D282" s="61"/>
      <c r="E282" s="34"/>
      <c r="F282" s="34"/>
      <c r="G282" s="35"/>
      <c r="H282" s="64"/>
      <c r="I282" s="128"/>
      <c r="J282" s="55"/>
      <c r="K282" s="55"/>
      <c r="L282" s="55"/>
      <c r="M282" s="55"/>
      <c r="N282" s="55"/>
      <c r="O282" s="55"/>
      <c r="P282" s="55"/>
      <c r="Q282" s="55"/>
      <c r="R282" s="51"/>
      <c r="S282" s="47"/>
      <c r="T282" s="47"/>
      <c r="U282" s="47"/>
    </row>
    <row r="283" spans="1:21" ht="15.75">
      <c r="A283" s="36">
        <v>261</v>
      </c>
      <c r="B283" s="42"/>
      <c r="C283" s="30" t="s">
        <v>151</v>
      </c>
      <c r="D283" s="38"/>
      <c r="E283" s="28">
        <v>80</v>
      </c>
      <c r="F283" s="28" t="s">
        <v>33</v>
      </c>
      <c r="G283" s="33">
        <v>120</v>
      </c>
      <c r="H283" s="64">
        <f t="shared" ref="H283:H284" si="36">G283*E283</f>
        <v>9600</v>
      </c>
      <c r="I283" s="128"/>
      <c r="J283" s="55"/>
      <c r="K283" s="55"/>
      <c r="L283" s="55"/>
      <c r="M283" s="55"/>
      <c r="N283" s="55"/>
      <c r="O283" s="55"/>
      <c r="P283" s="55"/>
      <c r="Q283" s="55"/>
      <c r="R283" s="51"/>
      <c r="S283" s="47"/>
      <c r="T283" s="47"/>
      <c r="U283" s="47"/>
    </row>
    <row r="284" spans="1:21" ht="15.75">
      <c r="A284" s="36">
        <v>262</v>
      </c>
      <c r="B284" s="42"/>
      <c r="C284" s="30" t="s">
        <v>126</v>
      </c>
      <c r="D284" s="38"/>
      <c r="E284" s="28">
        <v>4</v>
      </c>
      <c r="F284" s="28" t="s">
        <v>43</v>
      </c>
      <c r="G284" s="33">
        <v>210</v>
      </c>
      <c r="H284" s="64">
        <f t="shared" si="36"/>
        <v>840</v>
      </c>
      <c r="I284" s="128"/>
      <c r="J284" s="55"/>
      <c r="K284" s="55"/>
      <c r="L284" s="55"/>
      <c r="M284" s="55"/>
      <c r="N284" s="55"/>
      <c r="O284" s="55"/>
      <c r="P284" s="55"/>
      <c r="Q284" s="55"/>
      <c r="R284" s="51"/>
      <c r="S284" s="47"/>
      <c r="T284" s="47"/>
      <c r="U284" s="47"/>
    </row>
    <row r="285" spans="1:21" ht="15.75">
      <c r="A285" s="36">
        <v>263</v>
      </c>
      <c r="B285" s="42"/>
      <c r="C285" s="29" t="s">
        <v>172</v>
      </c>
      <c r="D285" s="61"/>
      <c r="E285" s="34"/>
      <c r="F285" s="34"/>
      <c r="G285" s="35"/>
      <c r="H285" s="64"/>
      <c r="I285" s="128"/>
      <c r="J285" s="55"/>
      <c r="K285" s="55"/>
      <c r="L285" s="55"/>
      <c r="M285" s="55"/>
      <c r="N285" s="55"/>
      <c r="O285" s="55"/>
      <c r="P285" s="55"/>
      <c r="Q285" s="55"/>
      <c r="R285" s="51"/>
      <c r="S285" s="47"/>
      <c r="T285" s="47"/>
      <c r="U285" s="47"/>
    </row>
    <row r="286" spans="1:21" ht="15.75">
      <c r="A286" s="36">
        <v>264</v>
      </c>
      <c r="B286" s="42"/>
      <c r="C286" s="30" t="s">
        <v>151</v>
      </c>
      <c r="D286" s="38"/>
      <c r="E286" s="28">
        <f>20*12</f>
        <v>240</v>
      </c>
      <c r="F286" s="28" t="s">
        <v>33</v>
      </c>
      <c r="G286" s="33">
        <v>120</v>
      </c>
      <c r="H286" s="64">
        <f t="shared" ref="H286:H287" si="37">G286*E286</f>
        <v>28800</v>
      </c>
      <c r="I286" s="128"/>
      <c r="J286" s="55"/>
      <c r="K286" s="55"/>
      <c r="L286" s="55"/>
      <c r="M286" s="55"/>
      <c r="N286" s="55"/>
      <c r="O286" s="55"/>
      <c r="P286" s="55"/>
      <c r="Q286" s="55"/>
      <c r="R286" s="51"/>
      <c r="S286" s="47"/>
      <c r="T286" s="47"/>
      <c r="U286" s="47"/>
    </row>
    <row r="287" spans="1:21" ht="15.75">
      <c r="A287" s="36">
        <v>265</v>
      </c>
      <c r="B287" s="42"/>
      <c r="C287" s="30" t="s">
        <v>126</v>
      </c>
      <c r="D287" s="38"/>
      <c r="E287" s="28">
        <v>2</v>
      </c>
      <c r="F287" s="28" t="s">
        <v>43</v>
      </c>
      <c r="G287" s="33">
        <v>210</v>
      </c>
      <c r="H287" s="64">
        <f t="shared" si="37"/>
        <v>420</v>
      </c>
      <c r="I287" s="128"/>
      <c r="J287" s="55"/>
      <c r="K287" s="55"/>
      <c r="L287" s="55"/>
      <c r="M287" s="55"/>
      <c r="N287" s="55"/>
      <c r="O287" s="55"/>
      <c r="P287" s="55"/>
      <c r="Q287" s="55"/>
      <c r="R287" s="51"/>
      <c r="S287" s="47"/>
      <c r="T287" s="47"/>
      <c r="U287" s="47"/>
    </row>
    <row r="288" spans="1:21" ht="15.75">
      <c r="A288" s="36">
        <v>266</v>
      </c>
      <c r="B288" s="42"/>
      <c r="C288" s="27" t="s">
        <v>161</v>
      </c>
      <c r="D288" s="38"/>
      <c r="E288" s="28"/>
      <c r="F288" s="28"/>
      <c r="G288" s="33"/>
      <c r="H288" s="64"/>
      <c r="I288" s="128"/>
      <c r="J288" s="55"/>
      <c r="K288" s="55"/>
      <c r="L288" s="55"/>
      <c r="M288" s="55"/>
      <c r="N288" s="55"/>
      <c r="O288" s="55"/>
      <c r="P288" s="55"/>
      <c r="Q288" s="55"/>
      <c r="R288" s="51"/>
      <c r="S288" s="47"/>
      <c r="T288" s="47"/>
      <c r="U288" s="47"/>
    </row>
    <row r="289" spans="1:21" ht="15.75">
      <c r="A289" s="36">
        <v>267</v>
      </c>
      <c r="B289" s="42"/>
      <c r="C289" s="29" t="s">
        <v>162</v>
      </c>
      <c r="D289" s="61"/>
      <c r="E289" s="34"/>
      <c r="F289" s="34"/>
      <c r="G289" s="35"/>
      <c r="H289" s="64"/>
      <c r="I289" s="128"/>
      <c r="J289" s="55"/>
      <c r="K289" s="55"/>
      <c r="L289" s="55"/>
      <c r="M289" s="55"/>
      <c r="N289" s="55"/>
      <c r="O289" s="55"/>
      <c r="P289" s="55"/>
      <c r="Q289" s="55"/>
      <c r="R289" s="51"/>
      <c r="S289" s="47"/>
      <c r="T289" s="47"/>
      <c r="U289" s="47"/>
    </row>
    <row r="290" spans="1:21" ht="15.75">
      <c r="A290" s="36">
        <v>268</v>
      </c>
      <c r="B290" s="42"/>
      <c r="C290" s="30" t="s">
        <v>169</v>
      </c>
      <c r="D290" s="38"/>
      <c r="E290" s="28"/>
      <c r="F290" s="28"/>
      <c r="G290" s="33"/>
      <c r="H290" s="64"/>
      <c r="I290" s="128"/>
      <c r="J290" s="55"/>
      <c r="K290" s="55"/>
      <c r="L290" s="55"/>
      <c r="M290" s="55"/>
      <c r="N290" s="55"/>
      <c r="O290" s="55"/>
      <c r="P290" s="55"/>
      <c r="Q290" s="55"/>
      <c r="R290" s="51"/>
      <c r="S290" s="47"/>
      <c r="T290" s="47"/>
      <c r="U290" s="47"/>
    </row>
    <row r="291" spans="1:21" ht="15.75">
      <c r="A291" s="36">
        <v>269</v>
      </c>
      <c r="B291" s="42"/>
      <c r="C291" s="29" t="s">
        <v>168</v>
      </c>
      <c r="D291" s="38"/>
      <c r="E291" s="28"/>
      <c r="F291" s="28"/>
      <c r="G291" s="33"/>
      <c r="H291" s="64"/>
      <c r="I291" s="128"/>
      <c r="J291" s="55"/>
      <c r="K291" s="55"/>
      <c r="L291" s="55"/>
      <c r="M291" s="55"/>
      <c r="N291" s="55"/>
      <c r="O291" s="55"/>
      <c r="P291" s="55"/>
      <c r="Q291" s="55"/>
      <c r="R291" s="51"/>
      <c r="S291" s="47"/>
      <c r="T291" s="47"/>
      <c r="U291" s="47"/>
    </row>
    <row r="292" spans="1:21" ht="15.75">
      <c r="A292" s="36">
        <v>270</v>
      </c>
      <c r="B292" s="42"/>
      <c r="C292" s="30" t="s">
        <v>170</v>
      </c>
      <c r="D292" s="38"/>
      <c r="E292" s="28">
        <f>8*12</f>
        <v>96</v>
      </c>
      <c r="F292" s="28" t="s">
        <v>33</v>
      </c>
      <c r="G292" s="33">
        <v>120</v>
      </c>
      <c r="H292" s="64">
        <f t="shared" ref="H292" si="38">G292*E292</f>
        <v>11520</v>
      </c>
      <c r="I292" s="128"/>
      <c r="J292" s="55"/>
      <c r="K292" s="55"/>
      <c r="L292" s="55"/>
      <c r="M292" s="55"/>
      <c r="N292" s="55"/>
      <c r="O292" s="55"/>
      <c r="P292" s="55"/>
      <c r="Q292" s="55"/>
      <c r="R292" s="51"/>
      <c r="S292" s="47"/>
      <c r="T292" s="47"/>
      <c r="U292" s="47"/>
    </row>
    <row r="293" spans="1:21" ht="15.75">
      <c r="A293" s="36">
        <v>271</v>
      </c>
      <c r="B293" s="42"/>
      <c r="C293" s="27" t="s">
        <v>61</v>
      </c>
      <c r="D293" s="54"/>
      <c r="E293" s="34"/>
      <c r="F293" s="34"/>
      <c r="G293" s="35"/>
      <c r="H293" s="64"/>
      <c r="I293" s="128"/>
      <c r="J293" s="55"/>
      <c r="K293" s="55"/>
      <c r="L293" s="55"/>
      <c r="M293" s="55"/>
      <c r="N293" s="55"/>
      <c r="O293" s="55"/>
      <c r="P293" s="55"/>
      <c r="Q293" s="55"/>
      <c r="R293" s="51"/>
      <c r="S293" s="47"/>
      <c r="T293" s="47"/>
      <c r="U293" s="47"/>
    </row>
    <row r="294" spans="1:21" ht="15.75">
      <c r="A294" s="36">
        <v>272</v>
      </c>
      <c r="B294" s="42"/>
      <c r="C294" s="29" t="s">
        <v>113</v>
      </c>
      <c r="D294" s="54"/>
      <c r="E294" s="34"/>
      <c r="F294" s="34"/>
      <c r="G294" s="35"/>
      <c r="H294" s="64"/>
      <c r="I294" s="128"/>
      <c r="J294" s="55"/>
      <c r="K294" s="55"/>
      <c r="L294" s="55"/>
      <c r="M294" s="55"/>
      <c r="N294" s="55"/>
      <c r="O294" s="55"/>
      <c r="P294" s="55"/>
      <c r="Q294" s="55"/>
      <c r="R294" s="51"/>
      <c r="S294" s="47"/>
      <c r="T294" s="47"/>
      <c r="U294" s="47"/>
    </row>
    <row r="295" spans="1:21" ht="15.75">
      <c r="A295" s="36">
        <v>273</v>
      </c>
      <c r="B295" s="42"/>
      <c r="C295" s="30" t="s">
        <v>147</v>
      </c>
      <c r="D295" s="60"/>
      <c r="E295" s="28">
        <v>100</v>
      </c>
      <c r="F295" s="28" t="s">
        <v>33</v>
      </c>
      <c r="G295" s="33">
        <v>120</v>
      </c>
      <c r="H295" s="64">
        <f t="shared" ref="H295:H297" si="39">G295*E295</f>
        <v>12000</v>
      </c>
      <c r="I295" s="128"/>
      <c r="J295" s="55"/>
      <c r="K295" s="55"/>
      <c r="L295" s="55"/>
      <c r="M295" s="55"/>
      <c r="N295" s="55"/>
      <c r="O295" s="55"/>
      <c r="P295" s="55"/>
      <c r="Q295" s="55"/>
      <c r="R295" s="51"/>
      <c r="S295" s="47"/>
      <c r="T295" s="47"/>
      <c r="U295" s="47"/>
    </row>
    <row r="296" spans="1:21" ht="15.75">
      <c r="A296" s="36">
        <v>274</v>
      </c>
      <c r="B296" s="42"/>
      <c r="C296" s="30" t="s">
        <v>127</v>
      </c>
      <c r="D296" s="38"/>
      <c r="E296" s="28">
        <v>2</v>
      </c>
      <c r="F296" s="28" t="s">
        <v>32</v>
      </c>
      <c r="G296" s="33">
        <v>2500</v>
      </c>
      <c r="H296" s="64">
        <f t="shared" si="39"/>
        <v>5000</v>
      </c>
      <c r="I296" s="128"/>
      <c r="J296" s="55"/>
      <c r="K296" s="55"/>
      <c r="L296" s="55"/>
      <c r="M296" s="55"/>
      <c r="N296" s="55"/>
      <c r="O296" s="55"/>
      <c r="P296" s="55"/>
      <c r="Q296" s="55"/>
      <c r="R296" s="51"/>
      <c r="S296" s="47"/>
      <c r="T296" s="47"/>
      <c r="U296" s="47"/>
    </row>
    <row r="297" spans="1:21" ht="15.75">
      <c r="A297" s="36">
        <v>275</v>
      </c>
      <c r="B297" s="42"/>
      <c r="C297" s="30" t="s">
        <v>126</v>
      </c>
      <c r="D297" s="38"/>
      <c r="E297" s="28">
        <v>2</v>
      </c>
      <c r="F297" s="28" t="s">
        <v>43</v>
      </c>
      <c r="G297" s="33">
        <v>210</v>
      </c>
      <c r="H297" s="64">
        <f t="shared" si="39"/>
        <v>420</v>
      </c>
      <c r="I297" s="128"/>
      <c r="J297" s="55"/>
      <c r="K297" s="55"/>
      <c r="L297" s="55"/>
      <c r="M297" s="55"/>
      <c r="N297" s="55"/>
      <c r="O297" s="55"/>
      <c r="P297" s="55"/>
      <c r="Q297" s="55"/>
      <c r="R297" s="51"/>
      <c r="S297" s="47"/>
      <c r="T297" s="47"/>
      <c r="U297" s="47"/>
    </row>
    <row r="298" spans="1:21" ht="15.75">
      <c r="A298" s="36">
        <v>276</v>
      </c>
      <c r="B298" s="42"/>
      <c r="C298" s="29" t="s">
        <v>160</v>
      </c>
      <c r="D298" s="54"/>
      <c r="E298" s="34"/>
      <c r="F298" s="34"/>
      <c r="G298" s="35"/>
      <c r="H298" s="64"/>
      <c r="I298" s="128"/>
      <c r="J298" s="55"/>
      <c r="K298" s="55"/>
      <c r="L298" s="55"/>
      <c r="M298" s="55"/>
      <c r="N298" s="55"/>
      <c r="O298" s="55"/>
      <c r="P298" s="55"/>
      <c r="Q298" s="55"/>
      <c r="R298" s="51"/>
      <c r="S298" s="47"/>
      <c r="T298" s="47"/>
      <c r="U298" s="47"/>
    </row>
    <row r="299" spans="1:21" ht="15.75">
      <c r="A299" s="36">
        <v>277</v>
      </c>
      <c r="B299" s="42"/>
      <c r="C299" s="30" t="s">
        <v>129</v>
      </c>
      <c r="D299" s="60"/>
      <c r="E299" s="28">
        <v>80</v>
      </c>
      <c r="F299" s="28" t="s">
        <v>33</v>
      </c>
      <c r="G299" s="33">
        <v>120</v>
      </c>
      <c r="H299" s="64">
        <f t="shared" ref="H299" si="40">G299*E299</f>
        <v>9600</v>
      </c>
      <c r="I299" s="128"/>
      <c r="J299" s="55"/>
      <c r="K299" s="55"/>
      <c r="L299" s="55"/>
      <c r="M299" s="55"/>
      <c r="N299" s="55"/>
      <c r="O299" s="55"/>
      <c r="P299" s="55"/>
      <c r="Q299" s="55"/>
      <c r="R299" s="51"/>
      <c r="S299" s="47"/>
      <c r="T299" s="47"/>
      <c r="U299" s="47"/>
    </row>
    <row r="300" spans="1:21" ht="15.75">
      <c r="A300" s="36">
        <v>278</v>
      </c>
      <c r="B300" s="42"/>
      <c r="C300" s="29" t="s">
        <v>155</v>
      </c>
      <c r="D300" s="54"/>
      <c r="E300" s="34"/>
      <c r="F300" s="34"/>
      <c r="G300" s="35"/>
      <c r="H300" s="64"/>
      <c r="I300" s="128"/>
      <c r="J300" s="55"/>
      <c r="K300" s="55"/>
      <c r="L300" s="55"/>
      <c r="M300" s="55"/>
      <c r="N300" s="55"/>
      <c r="O300" s="55"/>
      <c r="P300" s="55"/>
      <c r="Q300" s="55"/>
      <c r="R300" s="51"/>
      <c r="S300" s="47"/>
      <c r="T300" s="47"/>
      <c r="U300" s="47"/>
    </row>
    <row r="301" spans="1:21" ht="15.75">
      <c r="A301" s="36">
        <v>279</v>
      </c>
      <c r="B301" s="42"/>
      <c r="C301" s="30" t="s">
        <v>129</v>
      </c>
      <c r="D301" s="60"/>
      <c r="E301" s="28">
        <v>40</v>
      </c>
      <c r="F301" s="28" t="s">
        <v>33</v>
      </c>
      <c r="G301" s="33">
        <v>120</v>
      </c>
      <c r="H301" s="64">
        <f t="shared" ref="H301" si="41">G301*E301</f>
        <v>4800</v>
      </c>
      <c r="I301" s="128"/>
      <c r="J301" s="55"/>
      <c r="K301" s="55"/>
      <c r="L301" s="55"/>
      <c r="M301" s="55"/>
      <c r="N301" s="55"/>
      <c r="O301" s="55"/>
      <c r="P301" s="55"/>
      <c r="Q301" s="55"/>
      <c r="R301" s="51"/>
      <c r="S301" s="47"/>
      <c r="T301" s="47"/>
      <c r="U301" s="47"/>
    </row>
    <row r="302" spans="1:21" ht="15.75">
      <c r="A302" s="36">
        <v>280</v>
      </c>
      <c r="B302" s="42"/>
      <c r="C302" s="29" t="s">
        <v>62</v>
      </c>
      <c r="D302" s="54"/>
      <c r="E302" s="34"/>
      <c r="F302" s="34"/>
      <c r="G302" s="35"/>
      <c r="H302" s="64"/>
      <c r="I302" s="128"/>
      <c r="J302" s="55"/>
      <c r="K302" s="55"/>
      <c r="L302" s="55"/>
      <c r="M302" s="55"/>
      <c r="N302" s="55"/>
      <c r="O302" s="55"/>
      <c r="P302" s="55"/>
      <c r="Q302" s="55"/>
      <c r="R302" s="51"/>
      <c r="S302" s="47"/>
      <c r="T302" s="47"/>
      <c r="U302" s="47"/>
    </row>
    <row r="303" spans="1:21" ht="15.75">
      <c r="A303" s="36">
        <v>281</v>
      </c>
      <c r="B303" s="42"/>
      <c r="C303" s="30" t="s">
        <v>129</v>
      </c>
      <c r="D303" s="60"/>
      <c r="E303" s="28">
        <v>20</v>
      </c>
      <c r="F303" s="28" t="s">
        <v>33</v>
      </c>
      <c r="G303" s="33">
        <v>120</v>
      </c>
      <c r="H303" s="64">
        <f t="shared" ref="H303" si="42">G303*E303</f>
        <v>2400</v>
      </c>
      <c r="I303" s="128"/>
      <c r="J303" s="55"/>
      <c r="K303" s="55"/>
      <c r="L303" s="55"/>
      <c r="M303" s="55"/>
      <c r="N303" s="55"/>
      <c r="O303" s="55"/>
      <c r="P303" s="55"/>
      <c r="Q303" s="55"/>
      <c r="R303" s="51"/>
      <c r="S303" s="47"/>
      <c r="T303" s="47"/>
      <c r="U303" s="47"/>
    </row>
    <row r="304" spans="1:21" ht="15.75">
      <c r="A304" s="36">
        <v>282</v>
      </c>
      <c r="B304" s="42"/>
      <c r="C304" s="29" t="s">
        <v>63</v>
      </c>
      <c r="D304" s="53"/>
      <c r="E304" s="34"/>
      <c r="F304" s="34"/>
      <c r="G304" s="35"/>
      <c r="H304" s="64"/>
      <c r="I304" s="128"/>
      <c r="J304" s="55"/>
      <c r="K304" s="55"/>
      <c r="L304" s="55"/>
      <c r="M304" s="55"/>
      <c r="N304" s="55"/>
      <c r="O304" s="55"/>
      <c r="P304" s="55"/>
      <c r="Q304" s="55"/>
      <c r="R304" s="51"/>
      <c r="S304" s="47"/>
      <c r="T304" s="47"/>
      <c r="U304" s="47"/>
    </row>
    <row r="305" spans="1:21" ht="15.75">
      <c r="A305" s="36">
        <v>283</v>
      </c>
      <c r="B305" s="42"/>
      <c r="C305" s="30" t="s">
        <v>127</v>
      </c>
      <c r="D305" s="38"/>
      <c r="E305" s="28">
        <v>2</v>
      </c>
      <c r="F305" s="28" t="s">
        <v>32</v>
      </c>
      <c r="G305" s="33">
        <v>2500</v>
      </c>
      <c r="H305" s="64">
        <f t="shared" ref="H305:H307" si="43">G305*E305</f>
        <v>5000</v>
      </c>
      <c r="I305" s="128"/>
      <c r="J305" s="55"/>
      <c r="K305" s="55"/>
      <c r="L305" s="55"/>
      <c r="M305" s="55"/>
      <c r="N305" s="55"/>
      <c r="O305" s="55"/>
      <c r="P305" s="55"/>
      <c r="Q305" s="55"/>
      <c r="R305" s="51"/>
      <c r="S305" s="47"/>
      <c r="T305" s="47"/>
      <c r="U305" s="47"/>
    </row>
    <row r="306" spans="1:21" ht="15.75">
      <c r="A306" s="36">
        <v>284</v>
      </c>
      <c r="B306" s="42"/>
      <c r="C306" s="30" t="s">
        <v>173</v>
      </c>
      <c r="D306" s="38"/>
      <c r="E306" s="28">
        <v>150</v>
      </c>
      <c r="F306" s="28" t="s">
        <v>33</v>
      </c>
      <c r="G306" s="33">
        <v>120</v>
      </c>
      <c r="H306" s="64">
        <f t="shared" si="43"/>
        <v>18000</v>
      </c>
      <c r="I306" s="128"/>
      <c r="J306" s="55"/>
      <c r="K306" s="55"/>
      <c r="L306" s="55"/>
      <c r="M306" s="55"/>
      <c r="N306" s="55"/>
      <c r="O306" s="55"/>
      <c r="P306" s="55"/>
      <c r="Q306" s="55"/>
      <c r="R306" s="51"/>
      <c r="S306" s="47"/>
      <c r="T306" s="47"/>
      <c r="U306" s="47"/>
    </row>
    <row r="307" spans="1:21" ht="15.75">
      <c r="A307" s="36">
        <v>285</v>
      </c>
      <c r="B307" s="42"/>
      <c r="C307" s="30" t="s">
        <v>166</v>
      </c>
      <c r="D307" s="38"/>
      <c r="E307" s="28">
        <v>1</v>
      </c>
      <c r="F307" s="28" t="s">
        <v>32</v>
      </c>
      <c r="G307" s="33">
        <v>7500</v>
      </c>
      <c r="H307" s="64">
        <f t="shared" si="43"/>
        <v>7500</v>
      </c>
      <c r="I307" s="128"/>
      <c r="J307" s="55"/>
      <c r="K307" s="55"/>
      <c r="L307" s="55"/>
      <c r="M307" s="55"/>
      <c r="N307" s="55"/>
      <c r="O307" s="55"/>
      <c r="P307" s="55"/>
      <c r="Q307" s="55"/>
      <c r="R307" s="51"/>
      <c r="S307" s="47"/>
      <c r="T307" s="47"/>
      <c r="U307" s="47"/>
    </row>
    <row r="308" spans="1:21" ht="15.75">
      <c r="A308" s="36">
        <v>286</v>
      </c>
      <c r="B308" s="42"/>
      <c r="C308" s="27" t="s">
        <v>80</v>
      </c>
      <c r="D308" s="38"/>
      <c r="E308" s="34"/>
      <c r="F308" s="34"/>
      <c r="G308" s="35"/>
      <c r="H308" s="64"/>
      <c r="I308" s="128"/>
      <c r="J308" s="55"/>
      <c r="K308" s="55"/>
      <c r="L308" s="55"/>
      <c r="M308" s="55"/>
      <c r="N308" s="55"/>
      <c r="O308" s="55"/>
      <c r="P308" s="55"/>
      <c r="Q308" s="55"/>
      <c r="R308" s="51"/>
      <c r="S308" s="47"/>
      <c r="T308" s="45"/>
      <c r="U308" s="45" t="s">
        <v>81</v>
      </c>
    </row>
    <row r="309" spans="1:21" ht="15.75">
      <c r="A309" s="36">
        <v>287</v>
      </c>
      <c r="B309" s="42"/>
      <c r="C309" s="29" t="s">
        <v>64</v>
      </c>
      <c r="D309" s="38"/>
      <c r="E309" s="34"/>
      <c r="F309" s="34"/>
      <c r="G309" s="35"/>
      <c r="H309" s="64"/>
      <c r="I309" s="128"/>
      <c r="J309" s="55"/>
      <c r="K309" s="55"/>
      <c r="L309" s="55"/>
      <c r="M309" s="55"/>
      <c r="N309" s="55"/>
      <c r="O309" s="55"/>
      <c r="P309" s="55"/>
      <c r="Q309" s="55"/>
      <c r="R309" s="51"/>
      <c r="S309" s="47"/>
      <c r="T309" s="47"/>
      <c r="U309" s="47"/>
    </row>
    <row r="310" spans="1:21" ht="15.75">
      <c r="A310" s="36">
        <v>288</v>
      </c>
      <c r="B310" s="42"/>
      <c r="C310" s="30" t="s">
        <v>65</v>
      </c>
      <c r="D310" s="38"/>
      <c r="E310" s="28">
        <v>35</v>
      </c>
      <c r="F310" s="28" t="s">
        <v>33</v>
      </c>
      <c r="G310" s="33">
        <v>875</v>
      </c>
      <c r="H310" s="64">
        <f t="shared" ref="H310:H313" si="44">G310*E310</f>
        <v>30625</v>
      </c>
      <c r="I310" s="128"/>
      <c r="J310" s="55"/>
      <c r="K310" s="55"/>
      <c r="L310" s="55"/>
      <c r="M310" s="55"/>
      <c r="N310" s="55"/>
      <c r="O310" s="55"/>
      <c r="P310" s="55"/>
      <c r="Q310" s="55"/>
      <c r="R310" s="51"/>
      <c r="S310" s="47"/>
      <c r="T310" s="47"/>
      <c r="U310" s="47"/>
    </row>
    <row r="311" spans="1:21" ht="15.75">
      <c r="A311" s="36">
        <v>289</v>
      </c>
      <c r="B311" s="42"/>
      <c r="C311" s="30" t="s">
        <v>66</v>
      </c>
      <c r="D311" s="38"/>
      <c r="E311" s="28">
        <v>35</v>
      </c>
      <c r="F311" s="28" t="s">
        <v>33</v>
      </c>
      <c r="G311" s="33">
        <v>520</v>
      </c>
      <c r="H311" s="64">
        <f t="shared" si="44"/>
        <v>18200</v>
      </c>
      <c r="I311" s="128"/>
      <c r="J311" s="55"/>
      <c r="K311" s="55"/>
      <c r="L311" s="55"/>
      <c r="M311" s="55"/>
      <c r="N311" s="55"/>
      <c r="O311" s="55"/>
      <c r="P311" s="55"/>
      <c r="Q311" s="55"/>
      <c r="R311" s="51"/>
      <c r="S311" s="47"/>
      <c r="T311" s="47"/>
      <c r="U311" s="47"/>
    </row>
    <row r="312" spans="1:21" ht="15.75">
      <c r="A312" s="36">
        <v>290</v>
      </c>
      <c r="B312" s="42"/>
      <c r="C312" s="30" t="s">
        <v>124</v>
      </c>
      <c r="D312" s="38"/>
      <c r="E312" s="28">
        <v>35</v>
      </c>
      <c r="F312" s="28" t="s">
        <v>57</v>
      </c>
      <c r="G312" s="33">
        <v>450</v>
      </c>
      <c r="H312" s="64">
        <f t="shared" si="44"/>
        <v>15750</v>
      </c>
      <c r="I312" s="128"/>
      <c r="J312" s="55"/>
      <c r="K312" s="55"/>
      <c r="L312" s="55"/>
      <c r="M312" s="55"/>
      <c r="N312" s="55"/>
      <c r="O312" s="55"/>
      <c r="P312" s="55"/>
      <c r="Q312" s="55"/>
      <c r="R312" s="51"/>
      <c r="S312" s="47"/>
      <c r="T312" s="47"/>
      <c r="U312" s="47"/>
    </row>
    <row r="313" spans="1:21" ht="15.75">
      <c r="A313" s="36">
        <v>291</v>
      </c>
      <c r="B313" s="42"/>
      <c r="C313" s="30" t="s">
        <v>123</v>
      </c>
      <c r="D313" s="38"/>
      <c r="E313" s="28">
        <v>35</v>
      </c>
      <c r="F313" s="28" t="s">
        <v>57</v>
      </c>
      <c r="G313" s="33">
        <v>985</v>
      </c>
      <c r="H313" s="64">
        <f t="shared" si="44"/>
        <v>34475</v>
      </c>
      <c r="I313" s="128"/>
      <c r="J313" s="55"/>
      <c r="K313" s="55"/>
      <c r="L313" s="55"/>
      <c r="M313" s="55"/>
      <c r="N313" s="55"/>
      <c r="O313" s="55"/>
      <c r="P313" s="55"/>
      <c r="Q313" s="55"/>
      <c r="R313" s="51"/>
      <c r="S313" s="47"/>
      <c r="T313" s="47"/>
      <c r="U313" s="47"/>
    </row>
    <row r="314" spans="1:21" ht="15.75">
      <c r="A314" s="36">
        <v>292</v>
      </c>
      <c r="B314" s="42"/>
      <c r="C314" s="29" t="s">
        <v>67</v>
      </c>
      <c r="D314" s="38"/>
      <c r="E314" s="28"/>
      <c r="F314" s="28"/>
      <c r="G314" s="33"/>
      <c r="H314" s="64"/>
      <c r="I314" s="128"/>
      <c r="J314" s="55"/>
      <c r="K314" s="55"/>
      <c r="L314" s="55"/>
      <c r="M314" s="55"/>
      <c r="N314" s="55"/>
      <c r="O314" s="55"/>
      <c r="P314" s="55"/>
      <c r="Q314" s="55"/>
      <c r="R314" s="51"/>
      <c r="S314" s="47"/>
      <c r="T314" s="47"/>
      <c r="U314" s="47"/>
    </row>
    <row r="315" spans="1:21" ht="15.75">
      <c r="A315" s="36">
        <v>293</v>
      </c>
      <c r="B315" s="42"/>
      <c r="C315" s="31" t="s">
        <v>114</v>
      </c>
      <c r="D315" s="31"/>
      <c r="E315" s="28">
        <v>150</v>
      </c>
      <c r="F315" s="28" t="s">
        <v>101</v>
      </c>
      <c r="G315" s="33">
        <v>155</v>
      </c>
      <c r="H315" s="64">
        <f t="shared" ref="H315:H321" si="45">G315*E315</f>
        <v>23250</v>
      </c>
      <c r="I315" s="128"/>
      <c r="J315" s="55"/>
      <c r="K315" s="55"/>
      <c r="L315" s="55"/>
      <c r="M315" s="55"/>
      <c r="N315" s="55"/>
      <c r="O315" s="55"/>
      <c r="P315" s="55"/>
      <c r="Q315" s="55"/>
      <c r="R315" s="51"/>
      <c r="S315" s="47"/>
      <c r="T315" s="47"/>
      <c r="U315" s="47"/>
    </row>
    <row r="316" spans="1:21" ht="15.75">
      <c r="A316" s="36">
        <v>294</v>
      </c>
      <c r="B316" s="42"/>
      <c r="C316" s="31" t="s">
        <v>112</v>
      </c>
      <c r="D316" s="31"/>
      <c r="E316" s="28">
        <v>8</v>
      </c>
      <c r="F316" s="28" t="s">
        <v>68</v>
      </c>
      <c r="G316" s="33">
        <v>4250</v>
      </c>
      <c r="H316" s="64">
        <f t="shared" si="45"/>
        <v>34000</v>
      </c>
      <c r="I316" s="128"/>
      <c r="J316" s="55"/>
      <c r="K316" s="55"/>
      <c r="L316" s="55"/>
      <c r="M316" s="55"/>
      <c r="N316" s="55"/>
      <c r="O316" s="55"/>
      <c r="P316" s="55"/>
      <c r="Q316" s="55"/>
      <c r="R316" s="51"/>
      <c r="S316" s="47"/>
      <c r="T316" s="47"/>
      <c r="U316" s="47"/>
    </row>
    <row r="317" spans="1:21" ht="15.75">
      <c r="A317" s="36">
        <v>295</v>
      </c>
      <c r="B317" s="42"/>
      <c r="C317" s="31" t="s">
        <v>69</v>
      </c>
      <c r="D317" s="31"/>
      <c r="E317" s="28">
        <v>8</v>
      </c>
      <c r="F317" s="28" t="s">
        <v>68</v>
      </c>
      <c r="G317" s="33">
        <v>1375</v>
      </c>
      <c r="H317" s="64">
        <f t="shared" si="45"/>
        <v>11000</v>
      </c>
      <c r="I317" s="128"/>
      <c r="J317" s="55"/>
      <c r="K317" s="55"/>
      <c r="L317" s="55"/>
      <c r="M317" s="55"/>
      <c r="N317" s="55"/>
      <c r="O317" s="55"/>
      <c r="P317" s="55"/>
      <c r="Q317" s="55"/>
      <c r="R317" s="51"/>
      <c r="S317" s="47"/>
      <c r="T317" s="47"/>
      <c r="U317" s="47"/>
    </row>
    <row r="318" spans="1:21" ht="15.75">
      <c r="A318" s="36">
        <v>296</v>
      </c>
      <c r="B318" s="42"/>
      <c r="C318" s="31" t="s">
        <v>70</v>
      </c>
      <c r="D318" s="31"/>
      <c r="E318" s="28">
        <v>10</v>
      </c>
      <c r="F318" s="28" t="s">
        <v>68</v>
      </c>
      <c r="G318" s="33">
        <v>4500</v>
      </c>
      <c r="H318" s="64">
        <f t="shared" si="45"/>
        <v>45000</v>
      </c>
      <c r="I318" s="128"/>
      <c r="J318" s="55"/>
      <c r="K318" s="55"/>
      <c r="L318" s="55"/>
      <c r="M318" s="55"/>
      <c r="N318" s="55"/>
      <c r="O318" s="55"/>
      <c r="P318" s="55"/>
      <c r="Q318" s="55"/>
      <c r="R318" s="51"/>
      <c r="S318" s="47"/>
      <c r="T318" s="47"/>
      <c r="U318" s="45"/>
    </row>
    <row r="319" spans="1:21" ht="15.75">
      <c r="A319" s="36">
        <v>297</v>
      </c>
      <c r="B319" s="42"/>
      <c r="C319" s="31" t="s">
        <v>115</v>
      </c>
      <c r="D319" s="31"/>
      <c r="E319" s="28">
        <v>1</v>
      </c>
      <c r="F319" s="28" t="s">
        <v>32</v>
      </c>
      <c r="G319" s="33">
        <v>30560</v>
      </c>
      <c r="H319" s="64">
        <f t="shared" si="45"/>
        <v>30560</v>
      </c>
      <c r="I319" s="128"/>
      <c r="J319" s="55"/>
      <c r="K319" s="55"/>
      <c r="L319" s="55"/>
      <c r="M319" s="55"/>
      <c r="N319" s="55"/>
      <c r="O319" s="55"/>
      <c r="P319" s="55"/>
      <c r="Q319" s="55"/>
      <c r="R319" s="51"/>
      <c r="S319" s="47"/>
      <c r="T319" s="47"/>
      <c r="U319" s="45"/>
    </row>
    <row r="320" spans="1:21" ht="15.75">
      <c r="A320" s="36">
        <v>298</v>
      </c>
      <c r="B320" s="42"/>
      <c r="C320" s="31" t="s">
        <v>165</v>
      </c>
      <c r="D320" s="31"/>
      <c r="E320" s="28">
        <v>1</v>
      </c>
      <c r="F320" s="28" t="s">
        <v>32</v>
      </c>
      <c r="G320" s="33">
        <v>35450</v>
      </c>
      <c r="H320" s="64">
        <f t="shared" si="45"/>
        <v>35450</v>
      </c>
      <c r="I320" s="128"/>
      <c r="J320" s="55"/>
      <c r="K320" s="55"/>
      <c r="L320" s="55"/>
      <c r="M320" s="55"/>
      <c r="N320" s="55"/>
      <c r="O320" s="55"/>
      <c r="P320" s="55"/>
      <c r="Q320" s="55"/>
      <c r="R320" s="51"/>
      <c r="S320" s="47"/>
      <c r="T320" s="47"/>
      <c r="U320" s="45"/>
    </row>
    <row r="321" spans="1:21" ht="15.75">
      <c r="A321" s="36">
        <v>299</v>
      </c>
      <c r="B321" s="42"/>
      <c r="C321" s="31" t="s">
        <v>86</v>
      </c>
      <c r="D321" s="75"/>
      <c r="E321" s="28">
        <v>1</v>
      </c>
      <c r="F321" s="28" t="s">
        <v>32</v>
      </c>
      <c r="G321" s="33">
        <v>36473.199999999997</v>
      </c>
      <c r="H321" s="64">
        <f t="shared" si="45"/>
        <v>36473.199999999997</v>
      </c>
      <c r="I321" s="128"/>
      <c r="J321" s="55"/>
      <c r="K321" s="55"/>
      <c r="L321" s="55"/>
      <c r="M321" s="55"/>
      <c r="N321" s="55"/>
      <c r="O321" s="55"/>
      <c r="P321" s="55"/>
      <c r="Q321" s="55"/>
      <c r="R321" s="51"/>
      <c r="S321" s="47"/>
      <c r="T321" s="47"/>
      <c r="U321" s="45"/>
    </row>
    <row r="322" spans="1:21" ht="15.75">
      <c r="A322" s="36">
        <v>300</v>
      </c>
      <c r="B322" s="69"/>
      <c r="C322" s="29" t="s">
        <v>71</v>
      </c>
      <c r="D322" s="38"/>
      <c r="E322" s="28"/>
      <c r="F322" s="28"/>
      <c r="G322" s="33"/>
      <c r="H322" s="68"/>
      <c r="I322" s="128"/>
      <c r="J322" s="55"/>
      <c r="K322" s="55"/>
      <c r="L322" s="55"/>
      <c r="M322" s="55"/>
      <c r="N322" s="55"/>
      <c r="O322" s="55"/>
      <c r="P322" s="55"/>
      <c r="Q322" s="55"/>
      <c r="R322" s="51"/>
      <c r="S322" s="47"/>
      <c r="T322" s="47"/>
      <c r="U322" s="45"/>
    </row>
    <row r="323" spans="1:21" ht="15.75">
      <c r="A323" s="36">
        <v>301</v>
      </c>
      <c r="B323" s="69"/>
      <c r="C323" s="30" t="s">
        <v>148</v>
      </c>
      <c r="D323" s="38"/>
      <c r="E323" s="28">
        <f>50*10*30/100</f>
        <v>150</v>
      </c>
      <c r="F323" s="28" t="s">
        <v>46</v>
      </c>
      <c r="G323" s="33">
        <v>195</v>
      </c>
      <c r="H323" s="64">
        <f t="shared" ref="H323:H325" si="46">G323*E323</f>
        <v>29250</v>
      </c>
      <c r="I323" s="128"/>
      <c r="J323" s="55"/>
      <c r="K323" s="55"/>
      <c r="L323" s="55"/>
      <c r="M323" s="55"/>
      <c r="N323" s="55"/>
      <c r="O323" s="55"/>
      <c r="P323" s="55"/>
      <c r="Q323" s="55"/>
      <c r="R323" s="51"/>
      <c r="S323" s="47"/>
      <c r="T323" s="47"/>
      <c r="U323" s="45"/>
    </row>
    <row r="324" spans="1:21" ht="15.75">
      <c r="A324" s="36">
        <v>302</v>
      </c>
      <c r="B324" s="101"/>
      <c r="C324" s="30" t="s">
        <v>149</v>
      </c>
      <c r="D324" s="61"/>
      <c r="E324" s="28">
        <v>150</v>
      </c>
      <c r="F324" s="28" t="s">
        <v>33</v>
      </c>
      <c r="G324" s="33">
        <v>25</v>
      </c>
      <c r="H324" s="64">
        <f t="shared" si="46"/>
        <v>3750</v>
      </c>
      <c r="I324" s="128"/>
      <c r="J324" s="55"/>
      <c r="K324" s="55"/>
      <c r="L324" s="55"/>
      <c r="M324" s="55"/>
      <c r="N324" s="55"/>
      <c r="O324" s="55"/>
      <c r="P324" s="55"/>
      <c r="Q324" s="55"/>
      <c r="R324" s="51"/>
      <c r="S324" s="47"/>
      <c r="T324" s="47"/>
      <c r="U324" s="45"/>
    </row>
    <row r="325" spans="1:21" ht="15.75">
      <c r="A325" s="36">
        <v>303</v>
      </c>
      <c r="B325" s="101"/>
      <c r="C325" s="30" t="s">
        <v>150</v>
      </c>
      <c r="D325" s="38"/>
      <c r="E325" s="28">
        <v>24</v>
      </c>
      <c r="F325" s="28" t="s">
        <v>72</v>
      </c>
      <c r="G325" s="33">
        <v>550</v>
      </c>
      <c r="H325" s="64">
        <f t="shared" si="46"/>
        <v>13200</v>
      </c>
      <c r="I325" s="128"/>
      <c r="J325" s="55"/>
      <c r="K325" s="55"/>
      <c r="L325" s="55"/>
      <c r="M325" s="55"/>
      <c r="N325" s="55"/>
      <c r="O325" s="55"/>
      <c r="P325" s="55"/>
      <c r="Q325" s="55"/>
      <c r="R325" s="51"/>
      <c r="S325" s="47"/>
      <c r="T325" s="47"/>
      <c r="U325" s="47"/>
    </row>
    <row r="326" spans="1:21" ht="15.75">
      <c r="A326" s="36">
        <v>304</v>
      </c>
      <c r="B326" s="101"/>
      <c r="C326" s="29" t="s">
        <v>73</v>
      </c>
      <c r="D326" s="38"/>
      <c r="E326" s="34"/>
      <c r="F326" s="34"/>
      <c r="G326" s="35"/>
      <c r="H326" s="64"/>
      <c r="I326" s="128"/>
      <c r="J326" s="55"/>
      <c r="K326" s="55"/>
      <c r="L326" s="55"/>
      <c r="M326" s="55"/>
      <c r="N326" s="55"/>
      <c r="O326" s="55"/>
      <c r="P326" s="55"/>
      <c r="Q326" s="55"/>
      <c r="R326" s="51"/>
      <c r="S326" s="47"/>
      <c r="T326" s="47"/>
      <c r="U326" s="47"/>
    </row>
    <row r="327" spans="1:21" ht="15.75">
      <c r="A327" s="36">
        <v>305</v>
      </c>
      <c r="B327" s="102"/>
      <c r="C327" s="30" t="s">
        <v>74</v>
      </c>
      <c r="D327" s="38"/>
      <c r="E327" s="28">
        <v>4</v>
      </c>
      <c r="F327" s="28" t="s">
        <v>32</v>
      </c>
      <c r="G327" s="33">
        <v>2500</v>
      </c>
      <c r="H327" s="64">
        <f t="shared" ref="H327:H328" si="47">G327*E327</f>
        <v>10000</v>
      </c>
      <c r="I327" s="128"/>
      <c r="J327" s="55"/>
      <c r="K327" s="55"/>
      <c r="L327" s="55"/>
      <c r="M327" s="55"/>
      <c r="N327" s="55"/>
      <c r="O327" s="55"/>
      <c r="P327" s="55"/>
      <c r="Q327" s="55"/>
      <c r="R327" s="51"/>
      <c r="S327" s="47"/>
      <c r="T327" s="47"/>
      <c r="U327" s="47"/>
    </row>
    <row r="328" spans="1:21" ht="15.75">
      <c r="A328" s="36">
        <v>306</v>
      </c>
      <c r="B328" s="102"/>
      <c r="C328" s="30" t="s">
        <v>177</v>
      </c>
      <c r="D328" s="38"/>
      <c r="E328" s="28">
        <v>10</v>
      </c>
      <c r="F328" s="28" t="s">
        <v>131</v>
      </c>
      <c r="G328" s="33">
        <v>4500</v>
      </c>
      <c r="H328" s="64">
        <f t="shared" si="47"/>
        <v>45000</v>
      </c>
      <c r="I328" s="128"/>
      <c r="J328" s="55"/>
      <c r="K328" s="55"/>
      <c r="L328" s="55"/>
      <c r="M328" s="55"/>
      <c r="N328" s="55"/>
      <c r="O328" s="55"/>
      <c r="P328" s="55"/>
      <c r="Q328" s="55"/>
      <c r="R328" s="51"/>
      <c r="S328" s="47"/>
      <c r="T328" s="47"/>
      <c r="U328" s="47"/>
    </row>
    <row r="329" spans="1:21" ht="15.75">
      <c r="A329" s="36">
        <v>307</v>
      </c>
      <c r="B329" s="103"/>
      <c r="C329" s="29" t="s">
        <v>75</v>
      </c>
      <c r="D329" s="38"/>
      <c r="E329" s="28"/>
      <c r="F329" s="28"/>
      <c r="G329" s="33"/>
      <c r="H329" s="64"/>
      <c r="I329" s="128"/>
      <c r="J329" s="55"/>
      <c r="K329" s="55"/>
      <c r="L329" s="55"/>
      <c r="M329" s="55"/>
      <c r="N329" s="55"/>
      <c r="O329" s="55"/>
      <c r="P329" s="55"/>
      <c r="Q329" s="55"/>
      <c r="R329" s="51"/>
      <c r="S329" s="47"/>
      <c r="T329" s="47"/>
      <c r="U329" s="47"/>
    </row>
    <row r="330" spans="1:21" ht="15.75">
      <c r="A330" s="36">
        <v>308</v>
      </c>
      <c r="B330" s="103"/>
      <c r="C330" s="30" t="s">
        <v>76</v>
      </c>
      <c r="D330" s="38"/>
      <c r="E330" s="28">
        <v>1</v>
      </c>
      <c r="F330" s="28" t="s">
        <v>79</v>
      </c>
      <c r="G330" s="33">
        <v>650</v>
      </c>
      <c r="H330" s="64">
        <f>G330*E330</f>
        <v>650</v>
      </c>
      <c r="I330" s="128"/>
      <c r="J330" s="55"/>
      <c r="K330" s="55"/>
      <c r="L330" s="55"/>
      <c r="M330" s="55"/>
      <c r="N330" s="55"/>
      <c r="O330" s="55"/>
      <c r="P330" s="55"/>
      <c r="Q330" s="55"/>
      <c r="R330" s="51"/>
      <c r="S330" s="47"/>
      <c r="T330" s="47"/>
      <c r="U330" s="47"/>
    </row>
    <row r="331" spans="1:21" ht="15.75">
      <c r="A331" s="36">
        <v>309</v>
      </c>
      <c r="B331" s="1"/>
      <c r="C331" s="30" t="s">
        <v>87</v>
      </c>
      <c r="D331" s="38"/>
      <c r="E331" s="28">
        <v>1</v>
      </c>
      <c r="F331" s="28" t="s">
        <v>79</v>
      </c>
      <c r="G331" s="33">
        <v>2350</v>
      </c>
      <c r="H331" s="64">
        <f>G331*E331</f>
        <v>2350</v>
      </c>
      <c r="I331" s="128"/>
      <c r="J331" s="55"/>
      <c r="K331" s="55"/>
      <c r="L331" s="55"/>
      <c r="M331" s="55"/>
      <c r="N331" s="55"/>
      <c r="O331" s="55"/>
      <c r="P331" s="55"/>
      <c r="Q331" s="55"/>
      <c r="R331" s="51"/>
      <c r="S331" s="47"/>
      <c r="T331" s="47"/>
      <c r="U331" s="47"/>
    </row>
    <row r="332" spans="1:21" ht="15.75">
      <c r="A332" s="36">
        <v>310</v>
      </c>
      <c r="B332" s="1"/>
      <c r="C332" s="30" t="s">
        <v>77</v>
      </c>
      <c r="D332" s="38"/>
      <c r="E332" s="28">
        <v>2</v>
      </c>
      <c r="F332" s="28" t="s">
        <v>46</v>
      </c>
      <c r="G332" s="33">
        <v>150</v>
      </c>
      <c r="H332" s="64">
        <f t="shared" ref="H332:H334" si="48">G332*E332</f>
        <v>300</v>
      </c>
      <c r="I332" s="128"/>
      <c r="J332" s="55"/>
      <c r="K332" s="55"/>
      <c r="L332" s="55"/>
      <c r="M332" s="55"/>
      <c r="N332" s="55"/>
      <c r="O332" s="55"/>
      <c r="P332" s="55"/>
      <c r="Q332" s="55"/>
      <c r="R332" s="51"/>
      <c r="S332" s="47"/>
      <c r="T332" s="47"/>
      <c r="U332" s="47"/>
    </row>
    <row r="333" spans="1:21" ht="15.75">
      <c r="A333" s="36">
        <v>311</v>
      </c>
      <c r="B333" s="1"/>
      <c r="C333" s="30" t="s">
        <v>78</v>
      </c>
      <c r="D333" s="38"/>
      <c r="E333" s="28">
        <v>1</v>
      </c>
      <c r="F333" s="28" t="s">
        <v>79</v>
      </c>
      <c r="G333" s="33">
        <v>1500</v>
      </c>
      <c r="H333" s="64">
        <f t="shared" si="48"/>
        <v>1500</v>
      </c>
      <c r="I333" s="128"/>
      <c r="J333" s="55"/>
      <c r="K333" s="55"/>
      <c r="L333" s="55"/>
      <c r="M333" s="55"/>
      <c r="N333" s="55"/>
      <c r="O333" s="55"/>
      <c r="P333" s="55"/>
      <c r="Q333" s="55"/>
      <c r="R333" s="51"/>
      <c r="S333" s="47"/>
      <c r="T333" s="47"/>
      <c r="U333" s="47"/>
    </row>
    <row r="334" spans="1:21" ht="15.75">
      <c r="A334" s="36">
        <v>312</v>
      </c>
      <c r="B334" s="1"/>
      <c r="C334" s="30" t="s">
        <v>171</v>
      </c>
      <c r="D334" s="38"/>
      <c r="E334" s="28">
        <v>10</v>
      </c>
      <c r="F334" s="28" t="s">
        <v>79</v>
      </c>
      <c r="G334" s="33">
        <v>650</v>
      </c>
      <c r="H334" s="64">
        <f t="shared" si="48"/>
        <v>6500</v>
      </c>
      <c r="I334" s="128"/>
      <c r="J334" s="55"/>
      <c r="K334" s="55"/>
      <c r="L334" s="55"/>
      <c r="M334" s="55"/>
      <c r="N334" s="55"/>
      <c r="O334" s="55"/>
      <c r="P334" s="55"/>
      <c r="Q334" s="55"/>
      <c r="R334" s="51"/>
      <c r="S334" s="47"/>
      <c r="T334" s="47"/>
      <c r="U334" s="47"/>
    </row>
    <row r="335" spans="1:21" ht="15.75">
      <c r="A335" s="36">
        <v>313</v>
      </c>
      <c r="B335" s="1"/>
      <c r="C335" s="63" t="s">
        <v>59</v>
      </c>
      <c r="D335" s="38"/>
      <c r="E335" s="28"/>
      <c r="F335" s="28"/>
      <c r="G335" s="33"/>
      <c r="H335" s="64">
        <f>SUM(H264:H334)</f>
        <v>733743.2</v>
      </c>
      <c r="I335" s="129"/>
      <c r="J335" s="55"/>
      <c r="K335" s="55"/>
      <c r="L335" s="55"/>
      <c r="M335" s="55"/>
      <c r="N335" s="55"/>
      <c r="O335" s="55"/>
      <c r="P335" s="55"/>
      <c r="Q335" s="55"/>
      <c r="R335" s="51"/>
      <c r="S335" s="47"/>
      <c r="T335" s="47"/>
      <c r="U335" s="47"/>
    </row>
    <row r="336" spans="1:21" ht="15.75">
      <c r="A336" s="36">
        <v>314</v>
      </c>
      <c r="B336" s="1"/>
      <c r="C336" s="123" t="s">
        <v>85</v>
      </c>
      <c r="D336" s="123"/>
      <c r="E336" s="123"/>
      <c r="F336" s="123"/>
      <c r="G336" s="123"/>
      <c r="H336" s="64">
        <f>H209+H208</f>
        <v>100000000</v>
      </c>
      <c r="I336" s="96"/>
      <c r="J336" s="55"/>
      <c r="K336" s="55"/>
      <c r="L336" s="55"/>
      <c r="M336" s="55"/>
      <c r="N336" s="55"/>
      <c r="O336" s="55"/>
      <c r="P336" s="55"/>
      <c r="Q336" s="55"/>
      <c r="R336" s="51"/>
      <c r="S336" s="47"/>
      <c r="T336" s="47"/>
      <c r="U336" s="47"/>
    </row>
    <row r="337" spans="1:21" ht="15.75">
      <c r="A337" s="104"/>
      <c r="C337" s="105"/>
      <c r="D337" s="105"/>
      <c r="E337" s="105"/>
      <c r="F337" s="105"/>
      <c r="G337" s="105"/>
      <c r="H337" s="106"/>
      <c r="I337" s="107"/>
      <c r="J337" s="108"/>
      <c r="K337" s="108"/>
      <c r="L337" s="108"/>
      <c r="M337" s="108"/>
      <c r="N337" s="108"/>
      <c r="O337" s="108"/>
      <c r="P337" s="108"/>
      <c r="Q337" s="108"/>
      <c r="R337" s="109"/>
      <c r="S337" s="41"/>
      <c r="T337" s="41"/>
      <c r="U337" s="41"/>
    </row>
    <row r="338" spans="1:21" ht="15.75">
      <c r="A338" s="104"/>
      <c r="B338" s="110" t="s">
        <v>39</v>
      </c>
      <c r="C338" s="105"/>
      <c r="D338" s="105"/>
      <c r="E338" s="105"/>
      <c r="F338" s="105"/>
      <c r="G338" s="105"/>
      <c r="H338" s="110" t="s">
        <v>202</v>
      </c>
      <c r="I338" s="107"/>
      <c r="J338" s="108"/>
      <c r="K338" s="108"/>
      <c r="L338" s="108"/>
      <c r="M338" s="108"/>
      <c r="N338" s="108"/>
      <c r="O338" s="108"/>
      <c r="P338" s="108"/>
      <c r="Q338" s="108"/>
      <c r="R338" s="109"/>
      <c r="S338" s="41"/>
      <c r="T338" s="41"/>
      <c r="U338" s="41"/>
    </row>
    <row r="339" spans="1:21" ht="15.75">
      <c r="A339" s="104"/>
      <c r="C339" s="105"/>
      <c r="D339" s="105"/>
      <c r="E339" s="105"/>
      <c r="F339" s="105"/>
      <c r="G339" s="105"/>
      <c r="H339" s="106"/>
      <c r="I339" s="107"/>
      <c r="J339" s="108"/>
      <c r="K339" s="108"/>
      <c r="L339" s="108"/>
      <c r="M339" s="108"/>
      <c r="N339" s="108"/>
      <c r="O339" s="108"/>
      <c r="P339" s="108"/>
      <c r="Q339" s="108"/>
      <c r="R339" s="109"/>
      <c r="S339" s="41"/>
      <c r="T339" s="41"/>
      <c r="U339" s="41"/>
    </row>
    <row r="340" spans="1:21" ht="15.75">
      <c r="A340" s="104"/>
      <c r="C340" s="105"/>
      <c r="D340" s="105"/>
      <c r="E340" s="105"/>
      <c r="F340" s="105"/>
      <c r="G340" s="105"/>
      <c r="H340" s="106"/>
      <c r="I340" s="107"/>
      <c r="J340" s="108"/>
      <c r="K340" s="108"/>
      <c r="L340" s="108"/>
      <c r="M340" s="108"/>
      <c r="N340" s="108"/>
      <c r="O340" s="108"/>
      <c r="P340" s="108"/>
      <c r="Q340" s="108"/>
      <c r="R340" s="109"/>
      <c r="S340" s="41"/>
      <c r="T340" s="41"/>
      <c r="U340" s="41"/>
    </row>
    <row r="341" spans="1:21" ht="15.75">
      <c r="A341" s="104"/>
      <c r="C341" s="105"/>
      <c r="D341" s="105"/>
      <c r="E341" s="105"/>
      <c r="F341" s="105"/>
      <c r="G341" s="105"/>
      <c r="H341" s="106"/>
      <c r="I341" s="107"/>
      <c r="J341" s="108"/>
      <c r="K341" s="108"/>
      <c r="L341" s="108"/>
      <c r="M341" s="108"/>
      <c r="N341" s="108"/>
      <c r="O341" s="108"/>
      <c r="P341" s="108"/>
      <c r="Q341" s="108"/>
      <c r="R341" s="109"/>
      <c r="S341" s="41"/>
      <c r="T341" s="41"/>
      <c r="U341" s="41"/>
    </row>
    <row r="342" spans="1:21" ht="15.75">
      <c r="A342" s="104"/>
      <c r="B342" s="131" t="s">
        <v>209</v>
      </c>
      <c r="C342" s="131"/>
      <c r="D342" s="105"/>
      <c r="E342" s="105"/>
      <c r="F342" s="105"/>
      <c r="G342" s="105"/>
      <c r="H342" s="111" t="s">
        <v>207</v>
      </c>
      <c r="I342" s="107"/>
      <c r="J342" s="108"/>
      <c r="K342" s="108"/>
      <c r="L342" s="108"/>
      <c r="M342" s="108"/>
      <c r="N342" s="108"/>
      <c r="O342" s="108"/>
      <c r="P342" s="108"/>
      <c r="Q342" s="108"/>
      <c r="R342" s="109"/>
      <c r="S342" s="41"/>
      <c r="T342" s="41"/>
      <c r="U342" s="41"/>
    </row>
    <row r="343" spans="1:21" ht="15.75">
      <c r="A343" s="104"/>
      <c r="B343" s="132" t="s">
        <v>210</v>
      </c>
      <c r="C343" s="132"/>
      <c r="D343" s="105"/>
      <c r="E343" s="105"/>
      <c r="F343" s="105"/>
      <c r="G343" s="105"/>
      <c r="H343" s="112" t="s">
        <v>208</v>
      </c>
      <c r="I343" s="107"/>
      <c r="J343" s="108"/>
      <c r="K343" s="108"/>
      <c r="L343" s="108"/>
      <c r="M343" s="108"/>
      <c r="N343" s="108"/>
      <c r="O343" s="108"/>
      <c r="P343" s="108"/>
      <c r="Q343" s="108"/>
      <c r="R343" s="109"/>
      <c r="S343" s="41"/>
      <c r="T343" s="41"/>
      <c r="U343" s="41"/>
    </row>
    <row r="344" spans="1:21">
      <c r="B344" s="132" t="s">
        <v>211</v>
      </c>
      <c r="C344" s="132"/>
      <c r="H344" s="112" t="s">
        <v>135</v>
      </c>
    </row>
  </sheetData>
  <mergeCells count="26">
    <mergeCell ref="B342:C342"/>
    <mergeCell ref="B343:C343"/>
    <mergeCell ref="B344:C344"/>
    <mergeCell ref="A6:U6"/>
    <mergeCell ref="A1:U1"/>
    <mergeCell ref="A2:U2"/>
    <mergeCell ref="A3:U3"/>
    <mergeCell ref="A4:U4"/>
    <mergeCell ref="A5:Q5"/>
    <mergeCell ref="A8:A9"/>
    <mergeCell ref="B8:B9"/>
    <mergeCell ref="C8:C9"/>
    <mergeCell ref="D8:D9"/>
    <mergeCell ref="E8:F8"/>
    <mergeCell ref="J8:U9"/>
    <mergeCell ref="I13:I45"/>
    <mergeCell ref="I47:I98"/>
    <mergeCell ref="I99:I172"/>
    <mergeCell ref="G8:G9"/>
    <mergeCell ref="H8:H9"/>
    <mergeCell ref="I8:I9"/>
    <mergeCell ref="C336:G336"/>
    <mergeCell ref="C173:G173"/>
    <mergeCell ref="I176:I208"/>
    <mergeCell ref="I210:I261"/>
    <mergeCell ref="I262:I335"/>
  </mergeCells>
  <printOptions horizontalCentered="1"/>
  <pageMargins left="0.39370078740157483" right="0.39370078740157483" top="0.59055118110236227" bottom="0.70866141732283472" header="0.51181102362204722" footer="0.51181102362204722"/>
  <pageSetup paperSize="9" scale="60" orientation="landscape" horizontalDpi="1200" verticalDpi="1200" r:id="rId1"/>
  <headerFooter>
    <oddFooter>Page &amp;P of &amp;N</oddFooter>
  </headerFooter>
  <rowBreaks count="3" manualBreakCount="3">
    <brk id="94" max="20" man="1"/>
    <brk id="249" max="20" man="1"/>
    <brk id="2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APP </vt:lpstr>
      <vt:lpstr>PPMP Mobcen</vt:lpstr>
      <vt:lpstr>'APP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054</dc:creator>
  <cp:lastModifiedBy>Christian Ragus</cp:lastModifiedBy>
  <cp:lastPrinted>2024-01-23T05:31:57Z</cp:lastPrinted>
  <dcterms:created xsi:type="dcterms:W3CDTF">2021-01-12T03:51:15Z</dcterms:created>
  <dcterms:modified xsi:type="dcterms:W3CDTF">2024-01-26T02:43:55Z</dcterms:modified>
</cp:coreProperties>
</file>